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600" windowHeight="9732"/>
  </bookViews>
  <sheets>
    <sheet name="FONO 6" sheetId="1" r:id="rId1"/>
    <sheet name="preferenze" sheetId="3" r:id="rId2"/>
    <sheet name="adunanza 2019" sheetId="4" r:id="rId3"/>
    <sheet name="adunanza 2014" sheetId="6" r:id="rId4"/>
  </sheets>
  <externalReferences>
    <externalReference r:id="rId5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G8" i="1"/>
  <c r="G9" i="1"/>
  <c r="G10" i="1"/>
  <c r="G11" i="1"/>
  <c r="G12" i="1"/>
  <c r="G13" i="1"/>
  <c r="G14" i="1"/>
  <c r="G15" i="1"/>
  <c r="G16" i="1"/>
  <c r="G17" i="1"/>
  <c r="E7" i="1"/>
  <c r="E8" i="1"/>
  <c r="E9" i="1"/>
  <c r="E10" i="1"/>
  <c r="E11" i="1"/>
  <c r="E12" i="1"/>
  <c r="E13" i="1"/>
  <c r="E14" i="1"/>
  <c r="E15" i="1"/>
  <c r="E16" i="1"/>
  <c r="E17" i="1"/>
  <c r="C7" i="1"/>
  <c r="C8" i="1"/>
  <c r="C9" i="1"/>
  <c r="C10" i="1"/>
  <c r="C11" i="1"/>
  <c r="C12" i="1"/>
  <c r="C13" i="1"/>
  <c r="C14" i="1"/>
  <c r="C15" i="1"/>
  <c r="C16" i="1"/>
  <c r="C17" i="1"/>
  <c r="H8" i="1"/>
  <c r="H9" i="1"/>
  <c r="H10" i="1"/>
  <c r="H11" i="1"/>
  <c r="H12" i="1"/>
  <c r="H13" i="1"/>
  <c r="H14" i="1"/>
  <c r="H15" i="1"/>
  <c r="H16" i="1"/>
  <c r="H17" i="1"/>
  <c r="H7" i="1"/>
  <c r="M22" i="4" l="1"/>
  <c r="C22" i="4"/>
  <c r="H18" i="4"/>
  <c r="R42" i="3"/>
  <c r="R27" i="3"/>
  <c r="R12" i="3" l="1"/>
  <c r="C27" i="6" l="1"/>
  <c r="N24" i="6"/>
  <c r="M30" i="6" s="1"/>
  <c r="D24" i="6"/>
  <c r="C30" i="6" s="1"/>
  <c r="H21" i="6"/>
  <c r="C21" i="6"/>
  <c r="H20" i="6"/>
  <c r="C20" i="6"/>
  <c r="H19" i="6"/>
  <c r="C19" i="6"/>
  <c r="H18" i="6"/>
  <c r="C18" i="6"/>
  <c r="M17" i="6"/>
  <c r="H17" i="6"/>
  <c r="I17" i="6" s="1"/>
  <c r="C17" i="6"/>
  <c r="M16" i="6"/>
  <c r="N16" i="6" s="1"/>
  <c r="H16" i="6"/>
  <c r="C16" i="6"/>
  <c r="M15" i="6"/>
  <c r="H15" i="6"/>
  <c r="I15" i="6" s="1"/>
  <c r="C15" i="6"/>
  <c r="M14" i="6"/>
  <c r="N14" i="6" s="1"/>
  <c r="H14" i="6"/>
  <c r="C14" i="6"/>
  <c r="M13" i="6"/>
  <c r="H13" i="6"/>
  <c r="I13" i="6" s="1"/>
  <c r="C13" i="6"/>
  <c r="M12" i="6"/>
  <c r="N12" i="6" s="1"/>
  <c r="H12" i="6"/>
  <c r="C12" i="6"/>
  <c r="M11" i="6"/>
  <c r="H11" i="6"/>
  <c r="I11" i="6" s="1"/>
  <c r="C11" i="6"/>
  <c r="M10" i="6"/>
  <c r="N10" i="6" s="1"/>
  <c r="H10" i="6"/>
  <c r="C10" i="6"/>
  <c r="M9" i="6"/>
  <c r="H9" i="6"/>
  <c r="I9" i="6" s="1"/>
  <c r="C9" i="6"/>
  <c r="M8" i="6"/>
  <c r="N8" i="6" s="1"/>
  <c r="H8" i="6"/>
  <c r="C8" i="6"/>
  <c r="M7" i="6"/>
  <c r="H7" i="6"/>
  <c r="I7" i="6" s="1"/>
  <c r="C7" i="6"/>
  <c r="M6" i="6"/>
  <c r="N6" i="6" s="1"/>
  <c r="H6" i="6"/>
  <c r="C6" i="6"/>
  <c r="N1" i="6"/>
  <c r="N17" i="6" s="1"/>
  <c r="I1" i="6"/>
  <c r="I21" i="6" s="1"/>
  <c r="D1" i="6"/>
  <c r="D17" i="6" s="1"/>
  <c r="C29" i="6" l="1"/>
  <c r="D6" i="6"/>
  <c r="D12" i="6"/>
  <c r="D19" i="6"/>
  <c r="D21" i="6"/>
  <c r="M27" i="6"/>
  <c r="C26" i="6"/>
  <c r="C28" i="6"/>
  <c r="D8" i="6"/>
  <c r="D10" i="6"/>
  <c r="D14" i="6"/>
  <c r="D16" i="6"/>
  <c r="D18" i="6"/>
  <c r="D20" i="6"/>
  <c r="M29" i="6"/>
  <c r="I6" i="6"/>
  <c r="D7" i="6"/>
  <c r="N7" i="6"/>
  <c r="I8" i="6"/>
  <c r="D9" i="6"/>
  <c r="N9" i="6"/>
  <c r="I10" i="6"/>
  <c r="D11" i="6"/>
  <c r="N11" i="6"/>
  <c r="I12" i="6"/>
  <c r="D13" i="6"/>
  <c r="N13" i="6"/>
  <c r="I14" i="6"/>
  <c r="D15" i="6"/>
  <c r="N15" i="6"/>
  <c r="I16" i="6"/>
  <c r="I18" i="6"/>
  <c r="I19" i="6"/>
  <c r="I20" i="6"/>
  <c r="M26" i="6"/>
  <c r="M28" i="6"/>
  <c r="K18" i="1"/>
  <c r="J18" i="1"/>
  <c r="I18" i="1"/>
  <c r="F18" i="1"/>
  <c r="D18" i="1"/>
  <c r="B18" i="1"/>
  <c r="D1" i="4" s="1"/>
  <c r="R34" i="3" l="1"/>
  <c r="R35" i="3"/>
  <c r="R36" i="3"/>
  <c r="R37" i="3"/>
  <c r="R38" i="3"/>
  <c r="R39" i="3"/>
  <c r="R40" i="3"/>
  <c r="R41" i="3"/>
  <c r="R43" i="3"/>
  <c r="R33" i="3"/>
  <c r="Q44" i="3"/>
  <c r="P44" i="3"/>
  <c r="O44" i="3"/>
  <c r="N44" i="3"/>
  <c r="R28" i="3" l="1"/>
  <c r="R26" i="3"/>
  <c r="R25" i="3"/>
  <c r="R24" i="3"/>
  <c r="R23" i="3"/>
  <c r="R22" i="3"/>
  <c r="R21" i="3"/>
  <c r="R20" i="3"/>
  <c r="R19" i="3"/>
  <c r="R18" i="3"/>
  <c r="R4" i="3"/>
  <c r="R5" i="3"/>
  <c r="R6" i="3"/>
  <c r="R7" i="3"/>
  <c r="R8" i="3"/>
  <c r="R9" i="3"/>
  <c r="R10" i="3"/>
  <c r="R11" i="3"/>
  <c r="R13" i="3"/>
  <c r="R3" i="3"/>
  <c r="R29" i="3" l="1"/>
  <c r="R14" i="3"/>
  <c r="H44" i="3" l="1"/>
  <c r="O14" i="3"/>
  <c r="M44" i="3" l="1"/>
  <c r="L44" i="3"/>
  <c r="K44" i="3"/>
  <c r="J44" i="3"/>
  <c r="I44" i="3"/>
  <c r="G44" i="3"/>
  <c r="F44" i="3"/>
  <c r="E44" i="3"/>
  <c r="D44" i="3"/>
  <c r="C44" i="3"/>
  <c r="B44" i="3"/>
  <c r="M29" i="3"/>
  <c r="L29" i="3"/>
  <c r="K29" i="3"/>
  <c r="J29" i="3"/>
  <c r="I29" i="3"/>
  <c r="H29" i="3"/>
  <c r="G29" i="3"/>
  <c r="F29" i="3"/>
  <c r="E29" i="3"/>
  <c r="D29" i="3"/>
  <c r="C29" i="3"/>
  <c r="B29" i="3"/>
  <c r="C14" i="3"/>
  <c r="D14" i="3"/>
  <c r="E14" i="3"/>
  <c r="F14" i="3"/>
  <c r="G14" i="3"/>
  <c r="H14" i="3"/>
  <c r="I14" i="3"/>
  <c r="J14" i="3"/>
  <c r="K14" i="3"/>
  <c r="L14" i="3"/>
  <c r="M14" i="3"/>
  <c r="N14" i="3"/>
  <c r="P14" i="3"/>
  <c r="Q14" i="3"/>
  <c r="B14" i="3"/>
  <c r="R44" i="3" l="1"/>
  <c r="N1" i="4" l="1"/>
  <c r="N21" i="4" s="1"/>
  <c r="I1" i="4"/>
  <c r="I24" i="4" s="1"/>
  <c r="D24" i="4"/>
  <c r="D18" i="4"/>
  <c r="D17" i="4"/>
  <c r="D15" i="4"/>
  <c r="D20" i="4"/>
  <c r="D9" i="4"/>
  <c r="D14" i="4"/>
  <c r="D6" i="4"/>
  <c r="D13" i="4"/>
  <c r="D21" i="4"/>
  <c r="D16" i="4"/>
  <c r="D10" i="4"/>
  <c r="D12" i="4"/>
  <c r="D11" i="4"/>
  <c r="D8" i="4"/>
  <c r="D7" i="4"/>
  <c r="D19" i="4"/>
  <c r="I16" i="4" l="1"/>
  <c r="I10" i="4"/>
  <c r="I14" i="4"/>
  <c r="I15" i="4"/>
  <c r="I17" i="4"/>
  <c r="I12" i="4"/>
  <c r="I9" i="4"/>
  <c r="I13" i="4"/>
  <c r="I7" i="4"/>
  <c r="N13" i="4"/>
  <c r="N8" i="4"/>
  <c r="N7" i="4"/>
  <c r="N11" i="4"/>
  <c r="N9" i="4"/>
  <c r="N24" i="4"/>
  <c r="M26" i="4" s="1"/>
  <c r="N17" i="4"/>
  <c r="N15" i="4"/>
  <c r="N10" i="4"/>
  <c r="N19" i="4"/>
  <c r="N14" i="4"/>
  <c r="N12" i="4"/>
  <c r="N20" i="4"/>
  <c r="I11" i="4"/>
  <c r="I6" i="4"/>
  <c r="I8" i="4"/>
  <c r="N6" i="4"/>
  <c r="N18" i="4"/>
  <c r="N16" i="4"/>
  <c r="H27" i="4"/>
  <c r="H26" i="4"/>
  <c r="H28" i="4"/>
  <c r="H29" i="4"/>
  <c r="H30" i="4"/>
  <c r="C28" i="4"/>
  <c r="C26" i="4"/>
  <c r="C29" i="4"/>
  <c r="C30" i="4"/>
  <c r="C27" i="4"/>
  <c r="M30" i="4"/>
  <c r="M27" i="4" l="1"/>
  <c r="M28" i="4"/>
  <c r="M29" i="4"/>
  <c r="L16" i="1"/>
  <c r="L13" i="1"/>
  <c r="L15" i="1"/>
  <c r="L11" i="1"/>
  <c r="L14" i="1"/>
  <c r="L10" i="1"/>
  <c r="L17" i="1"/>
  <c r="L9" i="1"/>
  <c r="L12" i="1"/>
  <c r="L8" i="1"/>
  <c r="H18" i="1"/>
  <c r="G18" i="1" l="1"/>
  <c r="C18" i="1"/>
  <c r="E18" i="1"/>
  <c r="L7" i="1"/>
  <c r="L18" i="1" s="1"/>
</calcChain>
</file>

<file path=xl/sharedStrings.xml><?xml version="1.0" encoding="utf-8"?>
<sst xmlns="http://schemas.openxmlformats.org/spreadsheetml/2006/main" count="211" uniqueCount="168">
  <si>
    <t>(A)</t>
  </si>
  <si>
    <t>(B)</t>
  </si>
  <si>
    <t>(C)</t>
  </si>
  <si>
    <t>(D)</t>
  </si>
  <si>
    <t>SEZ.</t>
  </si>
  <si>
    <t>BIANCHE</t>
  </si>
  <si>
    <t>NULLE</t>
  </si>
  <si>
    <t>LISTE</t>
  </si>
  <si>
    <t>VOTI VALIDI</t>
  </si>
  <si>
    <t>(E)</t>
  </si>
  <si>
    <t>(A+B+C+D)</t>
  </si>
  <si>
    <t>CIFRA ELETTORALE (voti lista)</t>
  </si>
  <si>
    <t>LISTA 1</t>
  </si>
  <si>
    <t>LISTA 2</t>
  </si>
  <si>
    <t>LISTA 3</t>
  </si>
  <si>
    <t>candidato</t>
  </si>
  <si>
    <t>preferenze</t>
  </si>
  <si>
    <t>cifra</t>
  </si>
  <si>
    <t>cifra elettorale</t>
  </si>
  <si>
    <t>/</t>
  </si>
  <si>
    <t>CANDIDATO</t>
  </si>
  <si>
    <t>Ballatore Diego</t>
  </si>
  <si>
    <t>Beltramo Zelda</t>
  </si>
  <si>
    <t>Demaria Christian</t>
  </si>
  <si>
    <t>Bottone Ugo</t>
  </si>
  <si>
    <t>Garnero Michaela</t>
  </si>
  <si>
    <t>Gianti Loredana</t>
  </si>
  <si>
    <t>Giavelli Tiziana</t>
  </si>
  <si>
    <t>Giollitti Giuliano</t>
  </si>
  <si>
    <t>Gollè Marco</t>
  </si>
  <si>
    <t>Glullino valter</t>
  </si>
  <si>
    <t>Lerda Emanuele</t>
  </si>
  <si>
    <t>Quaglia Ivano</t>
  </si>
  <si>
    <t>Romano Federico</t>
  </si>
  <si>
    <t>Sarale Alessia</t>
  </si>
  <si>
    <t>Travet Andrea</t>
  </si>
  <si>
    <t>Balma Daniela</t>
  </si>
  <si>
    <t>Bressi Diego</t>
  </si>
  <si>
    <t>Campana Elio</t>
  </si>
  <si>
    <t>Cismondi Gianmichele</t>
  </si>
  <si>
    <t>Comba Paolo</t>
  </si>
  <si>
    <t>Donadio Ezio</t>
  </si>
  <si>
    <t>Dutto Paolo</t>
  </si>
  <si>
    <t>Eandi Carla</t>
  </si>
  <si>
    <t>Ferrero Federica</t>
  </si>
  <si>
    <t>Ferrero Gian Franco</t>
  </si>
  <si>
    <t>Giamello Jacopo</t>
  </si>
  <si>
    <t>Isoardi Chiara</t>
  </si>
  <si>
    <t>Migliore Andrea</t>
  </si>
  <si>
    <t>Perucca Giuseppe</t>
  </si>
  <si>
    <t>Sartore Beatrice</t>
  </si>
  <si>
    <t>Truscelli Jessica</t>
  </si>
  <si>
    <t>tot</t>
  </si>
  <si>
    <t>Gollè Silvia</t>
  </si>
  <si>
    <t>Garino Ivan</t>
  </si>
  <si>
    <t>Zangarini Stefano</t>
  </si>
  <si>
    <t>Peroncelli Daniele</t>
  </si>
  <si>
    <t>Capellaro Cristian</t>
  </si>
  <si>
    <t>Infuso Alessandro</t>
  </si>
  <si>
    <t>Jennesseaux Sylvain</t>
  </si>
  <si>
    <t>Allione Elio</t>
  </si>
  <si>
    <t>Allasina Paola</t>
  </si>
  <si>
    <t>Zangarini Marta</t>
  </si>
  <si>
    <t>Garino Fabio</t>
  </si>
  <si>
    <t>Barbero Monica</t>
  </si>
  <si>
    <t>Garnerone Deborah</t>
  </si>
  <si>
    <t>sindaco: Gallo Marco</t>
  </si>
  <si>
    <t>sindaco: Bianchi Gianpiero</t>
  </si>
  <si>
    <t>sindaco: Rosso Angelo</t>
  </si>
  <si>
    <t>Candidato Sindaco: Eros PESSINA</t>
  </si>
  <si>
    <t xml:space="preserve">Candidato Sindaco: Silvia GOLLE' </t>
  </si>
  <si>
    <t xml:space="preserve">Candidato Sindaco: Marco GALLO </t>
  </si>
  <si>
    <t>AIMAR Beatrice</t>
  </si>
  <si>
    <t>BRESSI Diego</t>
  </si>
  <si>
    <t>CAMPANA Elio</t>
  </si>
  <si>
    <t>CISMONDI Gianmichele</t>
  </si>
  <si>
    <t>COMBA Paolo</t>
  </si>
  <si>
    <t>DONADIO Ezio</t>
  </si>
  <si>
    <t>FERRERO Federica</t>
  </si>
  <si>
    <t>FERRERO Gian Franco</t>
  </si>
  <si>
    <t>GALVAGNO Olga</t>
  </si>
  <si>
    <t>GIAMELLO Jacopo Davide</t>
  </si>
  <si>
    <t>GIUSIANO Maria Chiara</t>
  </si>
  <si>
    <t>GOLLE' Marco</t>
  </si>
  <si>
    <t>ISOARDI Chiara Maria</t>
  </si>
  <si>
    <t>ROSSO Lucia Maria Angela</t>
  </si>
  <si>
    <t>SARTORE Beatrice</t>
  </si>
  <si>
    <t>EANDI Carla</t>
  </si>
  <si>
    <t>PAVAN Luca</t>
  </si>
  <si>
    <t>GRASSINI Stefano</t>
  </si>
  <si>
    <t>ALTANESE Maria</t>
  </si>
  <si>
    <t>ZANGARINI Stefano</t>
  </si>
  <si>
    <t>ALLIONE Elio</t>
  </si>
  <si>
    <t>EANDI Andrea</t>
  </si>
  <si>
    <t>JENNESSEAUX Sylvain</t>
  </si>
  <si>
    <t>BOTTASSO Erika</t>
  </si>
  <si>
    <t>ALLIONE William</t>
  </si>
  <si>
    <t xml:space="preserve">PORCEDDA Anna Maria </t>
  </si>
  <si>
    <t>ALLASINA Paola</t>
  </si>
  <si>
    <t>PETRONE Roberto</t>
  </si>
  <si>
    <t>LISTA 1 - LISTA CIVICA MARCO GALLO SINDACO</t>
  </si>
  <si>
    <t>LISTA 2 - MOVIMENTO 5 STELLE</t>
  </si>
  <si>
    <t>LISTA 3 - LISTA CIVICA EROS PESSINA SINDACO - BUSCA NEL CUORE</t>
  </si>
  <si>
    <t>BAGNASCHI Jhonatan</t>
  </si>
  <si>
    <t>BERTAINA Alessandro Francesco</t>
  </si>
  <si>
    <t>DANOVA Monica</t>
  </si>
  <si>
    <t>D'AVINO Franca</t>
  </si>
  <si>
    <t>FALCO BRARDA Emilio</t>
  </si>
  <si>
    <t>ISAIA Daniela</t>
  </si>
  <si>
    <t>ISOARDI Nicolas</t>
  </si>
  <si>
    <t>MARCHIO' Maurizio</t>
  </si>
  <si>
    <t>MARTINI Marco Giacomo</t>
  </si>
  <si>
    <t>MILLONE Tiziana</t>
  </si>
  <si>
    <t>MOLINENGO Marzia</t>
  </si>
  <si>
    <t>MOLINO Aldo</t>
  </si>
  <si>
    <t>PAOLETTI Mauro</t>
  </si>
  <si>
    <t>PUZO Domenica</t>
  </si>
  <si>
    <t>SALVATICO Paolo Renato</t>
  </si>
  <si>
    <t>SERVETTO Caterina</t>
  </si>
  <si>
    <t xml:space="preserve">Aimar </t>
  </si>
  <si>
    <t>Bressi</t>
  </si>
  <si>
    <t>Campana</t>
  </si>
  <si>
    <t>Cismondi</t>
  </si>
  <si>
    <t>Comba</t>
  </si>
  <si>
    <t>Donadio</t>
  </si>
  <si>
    <t>Eandi</t>
  </si>
  <si>
    <t>Ferrero F.</t>
  </si>
  <si>
    <t xml:space="preserve">Ferrero G. </t>
  </si>
  <si>
    <t>Galvagno</t>
  </si>
  <si>
    <t>Giamello</t>
  </si>
  <si>
    <t xml:space="preserve">Giusiano </t>
  </si>
  <si>
    <t>Golle'</t>
  </si>
  <si>
    <t>Isoardi</t>
  </si>
  <si>
    <t>Rosso</t>
  </si>
  <si>
    <t>Sartore</t>
  </si>
  <si>
    <t>Pavan</t>
  </si>
  <si>
    <t>Grasssini</t>
  </si>
  <si>
    <t>Altanese</t>
  </si>
  <si>
    <t>Zangarini</t>
  </si>
  <si>
    <t>Jennesseaux</t>
  </si>
  <si>
    <t>Bottasso</t>
  </si>
  <si>
    <t>Allione W</t>
  </si>
  <si>
    <t>Porcedda</t>
  </si>
  <si>
    <t>Allasina</t>
  </si>
  <si>
    <t>Petrone</t>
  </si>
  <si>
    <t>Bagnaschi</t>
  </si>
  <si>
    <t>Bertaina</t>
  </si>
  <si>
    <t>Danova</t>
  </si>
  <si>
    <t>D'avino</t>
  </si>
  <si>
    <t>Falco Brarda</t>
  </si>
  <si>
    <t>Isaia</t>
  </si>
  <si>
    <t>Marchio'</t>
  </si>
  <si>
    <t>Martini</t>
  </si>
  <si>
    <t>Millone</t>
  </si>
  <si>
    <t>Molinengo</t>
  </si>
  <si>
    <t>Molino</t>
  </si>
  <si>
    <t>Paoletti</t>
  </si>
  <si>
    <t xml:space="preserve">Puzo </t>
  </si>
  <si>
    <t>Salvatico</t>
  </si>
  <si>
    <t>Servetto</t>
  </si>
  <si>
    <t>ELEZIONI COMUNALI DEL 26 MAGGIO 2019</t>
  </si>
  <si>
    <t>LISTA CIVICA MARCO GALLO SINDACO</t>
  </si>
  <si>
    <t>MOVIMENTO 5 STELLE</t>
  </si>
  <si>
    <t>TOT</t>
  </si>
  <si>
    <t>LISTA CIVICA EROS PESSINA SINDACO BUSCA NEL CUORE</t>
  </si>
  <si>
    <t>%</t>
  </si>
  <si>
    <t>CONTESTATE</t>
  </si>
  <si>
    <t>TOTALE VOTANTI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</si>
</sst>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0" borderId="0" xfId="0" applyFont="1"/>
    <xf numFmtId="0" fontId="0" fillId="0" borderId="2" xfId="0" applyBorder="1"/>
    <xf numFmtId="0" fontId="1" fillId="0" borderId="1" xfId="0" applyFont="1" applyBorder="1" applyAlignment="1">
      <alignment horizontal="center"/>
    </xf>
    <xf numFmtId="0" fontId="2" fillId="0" borderId="2" xfId="0" applyFont="1" applyBorder="1"/>
    <xf numFmtId="0" fontId="4" fillId="0" borderId="0" xfId="0" applyFont="1" applyFill="1" applyBorder="1"/>
    <xf numFmtId="0" fontId="4" fillId="0" borderId="0" xfId="0" applyFont="1"/>
    <xf numFmtId="0" fontId="2" fillId="0" borderId="1" xfId="0" applyFont="1" applyBorder="1"/>
    <xf numFmtId="0" fontId="3" fillId="0" borderId="2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Border="1" applyAlignment="1"/>
    <xf numFmtId="0" fontId="2" fillId="0" borderId="0" xfId="0" applyFont="1" applyAlignment="1"/>
    <xf numFmtId="0" fontId="0" fillId="0" borderId="2" xfId="0" applyFill="1" applyBorder="1"/>
    <xf numFmtId="0" fontId="0" fillId="0" borderId="3" xfId="0" applyBorder="1"/>
    <xf numFmtId="0" fontId="2" fillId="0" borderId="3" xfId="0" applyFont="1" applyBorder="1"/>
    <xf numFmtId="0" fontId="2" fillId="0" borderId="4" xfId="0" applyFont="1" applyBorder="1"/>
    <xf numFmtId="0" fontId="1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2" fillId="0" borderId="7" xfId="0" applyFont="1" applyBorder="1"/>
    <xf numFmtId="0" fontId="2" fillId="0" borderId="8" xfId="0" applyFont="1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/>
    <xf numFmtId="0" fontId="2" fillId="0" borderId="12" xfId="0" applyFont="1" applyBorder="1"/>
    <xf numFmtId="0" fontId="2" fillId="0" borderId="13" xfId="0" applyFont="1" applyBorder="1"/>
    <xf numFmtId="0" fontId="0" fillId="0" borderId="13" xfId="0" applyBorder="1"/>
    <xf numFmtId="0" fontId="0" fillId="0" borderId="14" xfId="0" applyBorder="1"/>
    <xf numFmtId="0" fontId="0" fillId="0" borderId="0" xfId="0" applyAlignment="1">
      <alignment horizontal="right"/>
    </xf>
    <xf numFmtId="0" fontId="0" fillId="0" borderId="15" xfId="0" applyBorder="1"/>
    <xf numFmtId="0" fontId="5" fillId="0" borderId="0" xfId="0" applyFont="1" applyFill="1"/>
    <xf numFmtId="0" fontId="0" fillId="0" borderId="18" xfId="0" applyFill="1" applyBorder="1"/>
    <xf numFmtId="0" fontId="0" fillId="0" borderId="2" xfId="0" quotePrefix="1" applyBorder="1" applyAlignment="1">
      <alignment horizontal="center"/>
    </xf>
    <xf numFmtId="3" fontId="0" fillId="0" borderId="2" xfId="0" applyNumberFormat="1" applyFill="1" applyBorder="1"/>
    <xf numFmtId="3" fontId="0" fillId="0" borderId="2" xfId="0" applyNumberFormat="1" applyBorder="1"/>
    <xf numFmtId="0" fontId="0" fillId="2" borderId="0" xfId="0" applyFill="1"/>
    <xf numFmtId="0" fontId="0" fillId="0" borderId="18" xfId="0" applyBorder="1"/>
    <xf numFmtId="0" fontId="0" fillId="0" borderId="3" xfId="0" applyFill="1" applyBorder="1"/>
    <xf numFmtId="3" fontId="0" fillId="2" borderId="2" xfId="0" applyNumberFormat="1" applyFill="1" applyBorder="1"/>
    <xf numFmtId="0" fontId="5" fillId="2" borderId="0" xfId="0" applyFont="1" applyFill="1"/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Border="1"/>
    <xf numFmtId="0" fontId="0" fillId="0" borderId="19" xfId="0" applyFill="1" applyBorder="1"/>
    <xf numFmtId="0" fontId="0" fillId="0" borderId="0" xfId="0" applyFill="1"/>
    <xf numFmtId="0" fontId="1" fillId="0" borderId="0" xfId="0" applyFont="1" applyFill="1" applyBorder="1" applyAlignment="1">
      <alignment horizontal="center"/>
    </xf>
    <xf numFmtId="0" fontId="0" fillId="0" borderId="0" xfId="0" applyFill="1" applyBorder="1"/>
    <xf numFmtId="0" fontId="0" fillId="0" borderId="5" xfId="0" applyFill="1" applyBorder="1"/>
    <xf numFmtId="0" fontId="0" fillId="0" borderId="2" xfId="0" quotePrefix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20" xfId="0" applyFont="1" applyBorder="1"/>
    <xf numFmtId="0" fontId="0" fillId="0" borderId="21" xfId="0" applyBorder="1"/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2" xfId="0" applyFont="1" applyBorder="1"/>
    <xf numFmtId="0" fontId="6" fillId="0" borderId="2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10" fontId="1" fillId="0" borderId="2" xfId="0" applyNumberFormat="1" applyFont="1" applyBorder="1" applyAlignment="1">
      <alignment horizontal="center"/>
    </xf>
    <xf numFmtId="0" fontId="6" fillId="0" borderId="2" xfId="0" applyFont="1" applyFill="1" applyBorder="1" applyAlignment="1">
      <alignment wrapText="1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2" borderId="2" xfId="0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ELEZIONItutte\ElezioniComunali2019\VOTAZIONI%20RISULTATI\RISULTATI%20COMUNE%20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NO 17"/>
      <sheetName val="preferenze"/>
      <sheetName val="adunanza 2014"/>
    </sheetNames>
    <sheetDataSet>
      <sheetData sheetId="0">
        <row r="17">
          <cell r="B17">
            <v>1845</v>
          </cell>
          <cell r="C17">
            <v>3443</v>
          </cell>
          <cell r="D17">
            <v>723</v>
          </cell>
        </row>
      </sheetData>
      <sheetData sheetId="1">
        <row r="13">
          <cell r="B13">
            <v>169</v>
          </cell>
          <cell r="C13">
            <v>70</v>
          </cell>
          <cell r="D13">
            <v>115</v>
          </cell>
          <cell r="E13">
            <v>124</v>
          </cell>
          <cell r="F13">
            <v>89</v>
          </cell>
          <cell r="G13">
            <v>119</v>
          </cell>
          <cell r="H13">
            <v>37</v>
          </cell>
          <cell r="I13">
            <v>94</v>
          </cell>
          <cell r="J13">
            <v>44</v>
          </cell>
          <cell r="K13">
            <v>184</v>
          </cell>
          <cell r="L13">
            <v>144</v>
          </cell>
          <cell r="M13">
            <v>67</v>
          </cell>
          <cell r="N13">
            <v>25</v>
          </cell>
          <cell r="O13">
            <v>93</v>
          </cell>
          <cell r="P13">
            <v>141</v>
          </cell>
          <cell r="Q13">
            <v>90</v>
          </cell>
        </row>
        <row r="27">
          <cell r="B27">
            <v>100</v>
          </cell>
          <cell r="C27">
            <v>201</v>
          </cell>
          <cell r="D27">
            <v>110</v>
          </cell>
          <cell r="E27">
            <v>415</v>
          </cell>
          <cell r="F27">
            <v>131</v>
          </cell>
          <cell r="G27">
            <v>219</v>
          </cell>
          <cell r="H27">
            <v>95</v>
          </cell>
          <cell r="I27">
            <v>189</v>
          </cell>
          <cell r="J27">
            <v>306</v>
          </cell>
          <cell r="K27">
            <v>307</v>
          </cell>
          <cell r="L27">
            <v>109</v>
          </cell>
          <cell r="M27">
            <v>127</v>
          </cell>
          <cell r="N27">
            <v>213</v>
          </cell>
          <cell r="O27">
            <v>214</v>
          </cell>
          <cell r="P27">
            <v>121</v>
          </cell>
          <cell r="Q27">
            <v>100</v>
          </cell>
        </row>
        <row r="41">
          <cell r="B41">
            <v>92</v>
          </cell>
          <cell r="C41">
            <v>3</v>
          </cell>
          <cell r="D41">
            <v>22</v>
          </cell>
          <cell r="E41">
            <v>9</v>
          </cell>
          <cell r="F41">
            <v>14</v>
          </cell>
          <cell r="G41">
            <v>20</v>
          </cell>
          <cell r="H41">
            <v>14</v>
          </cell>
          <cell r="I41">
            <v>8</v>
          </cell>
          <cell r="J41">
            <v>30</v>
          </cell>
          <cell r="K41">
            <v>54</v>
          </cell>
          <cell r="L41">
            <v>25</v>
          </cell>
          <cell r="M41">
            <v>5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"/>
  <sheetViews>
    <sheetView tabSelected="1" workbookViewId="0">
      <selection activeCell="A21" sqref="A21"/>
    </sheetView>
  </sheetViews>
  <sheetFormatPr defaultRowHeight="14.4" x14ac:dyDescent="0.3"/>
  <cols>
    <col min="2" max="2" width="24.33203125" customWidth="1"/>
    <col min="3" max="3" width="12.6640625" bestFit="1" customWidth="1"/>
    <col min="4" max="4" width="24.109375" customWidth="1"/>
    <col min="5" max="5" width="11.33203125" bestFit="1" customWidth="1"/>
    <col min="6" max="6" width="24.109375" customWidth="1"/>
    <col min="7" max="7" width="9.88671875" bestFit="1" customWidth="1"/>
    <col min="8" max="8" width="24.44140625" customWidth="1"/>
    <col min="11" max="11" width="12.33203125" bestFit="1" customWidth="1"/>
    <col min="12" max="12" width="10.33203125" bestFit="1" customWidth="1"/>
    <col min="17" max="17" width="6.109375" bestFit="1" customWidth="1"/>
    <col min="18" max="18" width="10.88671875" bestFit="1" customWidth="1"/>
    <col min="19" max="19" width="12.88671875" bestFit="1" customWidth="1"/>
    <col min="20" max="20" width="10.44140625" bestFit="1" customWidth="1"/>
  </cols>
  <sheetData>
    <row r="1" spans="1:21" ht="19.5" x14ac:dyDescent="0.3">
      <c r="A1" s="71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10"/>
    </row>
    <row r="2" spans="1:21" ht="19.5" x14ac:dyDescent="0.3">
      <c r="I2" s="1"/>
      <c r="J2" s="1"/>
      <c r="K2" s="1"/>
      <c r="L2" s="1"/>
    </row>
    <row r="3" spans="1:21" ht="23.25" x14ac:dyDescent="0.35">
      <c r="A3" s="70" t="s">
        <v>160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11"/>
    </row>
    <row r="4" spans="1:21" ht="19.5" x14ac:dyDescent="0.3">
      <c r="I4" s="1"/>
      <c r="J4" s="1"/>
      <c r="K4" s="1"/>
      <c r="L4" s="9" t="s">
        <v>10</v>
      </c>
      <c r="M4" s="1"/>
    </row>
    <row r="5" spans="1:21" ht="19.5" x14ac:dyDescent="0.3">
      <c r="B5" s="68" t="s">
        <v>7</v>
      </c>
      <c r="C5" s="68"/>
      <c r="D5" s="68"/>
      <c r="E5" s="69"/>
      <c r="F5" s="69"/>
      <c r="G5" s="58"/>
      <c r="H5" s="8" t="s">
        <v>0</v>
      </c>
      <c r="I5" s="56" t="s">
        <v>1</v>
      </c>
      <c r="J5" s="35" t="s">
        <v>2</v>
      </c>
      <c r="K5" s="56" t="s">
        <v>3</v>
      </c>
      <c r="L5" s="57" t="s">
        <v>9</v>
      </c>
      <c r="O5" s="45"/>
      <c r="P5" s="45"/>
      <c r="Q5" s="72"/>
      <c r="R5" s="72"/>
      <c r="S5" s="72"/>
      <c r="T5" s="72"/>
      <c r="U5" s="45"/>
    </row>
    <row r="6" spans="1:21" ht="48" customHeight="1" x14ac:dyDescent="0.3">
      <c r="A6" s="3" t="s">
        <v>4</v>
      </c>
      <c r="B6" s="60" t="s">
        <v>161</v>
      </c>
      <c r="C6" s="60" t="s">
        <v>165</v>
      </c>
      <c r="D6" s="60" t="s">
        <v>162</v>
      </c>
      <c r="E6" s="60" t="s">
        <v>165</v>
      </c>
      <c r="F6" s="61" t="s">
        <v>164</v>
      </c>
      <c r="G6" s="60" t="s">
        <v>165</v>
      </c>
      <c r="H6" s="59" t="s">
        <v>8</v>
      </c>
      <c r="I6" s="62" t="s">
        <v>5</v>
      </c>
      <c r="J6" s="62" t="s">
        <v>6</v>
      </c>
      <c r="K6" s="63" t="s">
        <v>166</v>
      </c>
      <c r="L6" s="67" t="s">
        <v>167</v>
      </c>
      <c r="O6" s="45"/>
      <c r="P6" s="45"/>
      <c r="Q6" s="18"/>
      <c r="R6" s="18"/>
      <c r="S6" s="18"/>
      <c r="T6" s="18"/>
      <c r="U6" s="45"/>
    </row>
    <row r="7" spans="1:21" ht="19.5" x14ac:dyDescent="0.3">
      <c r="A7" s="3">
        <v>1</v>
      </c>
      <c r="B7" s="4">
        <v>315</v>
      </c>
      <c r="C7" s="66">
        <f t="shared" ref="C7:C17" si="0">B7/$H$18</f>
        <v>5.2195526097763047E-2</v>
      </c>
      <c r="D7" s="4">
        <v>41</v>
      </c>
      <c r="E7" s="66">
        <f t="shared" ref="E7:E17" si="1">D7/$H$18</f>
        <v>6.7937033968516981E-3</v>
      </c>
      <c r="F7" s="7">
        <v>49</v>
      </c>
      <c r="G7" s="66">
        <f t="shared" ref="G7:G17" si="2">F7/$H$18</f>
        <v>8.1193040596520306E-3</v>
      </c>
      <c r="H7" s="4">
        <f>B7+D7+F7</f>
        <v>405</v>
      </c>
      <c r="I7" s="2">
        <v>6</v>
      </c>
      <c r="J7" s="2">
        <v>14</v>
      </c>
      <c r="K7" s="2">
        <v>0</v>
      </c>
      <c r="L7" s="2">
        <f t="shared" ref="L7:L17" si="3">H7+I7+J7+K7</f>
        <v>425</v>
      </c>
      <c r="O7" s="45"/>
      <c r="P7" s="45"/>
      <c r="Q7" s="64"/>
      <c r="R7" s="65"/>
      <c r="S7" s="65"/>
      <c r="T7" s="64"/>
      <c r="U7" s="45"/>
    </row>
    <row r="8" spans="1:21" ht="19.5" x14ac:dyDescent="0.3">
      <c r="A8" s="3">
        <v>2</v>
      </c>
      <c r="B8" s="4">
        <v>479</v>
      </c>
      <c r="C8" s="66">
        <f t="shared" si="0"/>
        <v>7.9370339685169849E-2</v>
      </c>
      <c r="D8" s="4">
        <v>65</v>
      </c>
      <c r="E8" s="66">
        <f t="shared" si="1"/>
        <v>1.0770505385252692E-2</v>
      </c>
      <c r="F8" s="7">
        <v>92</v>
      </c>
      <c r="G8" s="66">
        <f t="shared" si="2"/>
        <v>1.5244407622203811E-2</v>
      </c>
      <c r="H8" s="4">
        <f t="shared" ref="H8:H17" si="4">B8+D8+F8</f>
        <v>636</v>
      </c>
      <c r="I8" s="2">
        <v>8</v>
      </c>
      <c r="J8" s="2">
        <v>7</v>
      </c>
      <c r="K8" s="2">
        <v>0</v>
      </c>
      <c r="L8" s="2">
        <f t="shared" si="3"/>
        <v>651</v>
      </c>
      <c r="O8" s="45"/>
      <c r="P8" s="45"/>
      <c r="Q8" s="64"/>
      <c r="R8" s="65"/>
      <c r="S8" s="65"/>
      <c r="T8" s="64"/>
      <c r="U8" s="45"/>
    </row>
    <row r="9" spans="1:21" ht="19.5" x14ac:dyDescent="0.3">
      <c r="A9" s="3">
        <v>3</v>
      </c>
      <c r="B9" s="4">
        <v>474</v>
      </c>
      <c r="C9" s="66">
        <f t="shared" si="0"/>
        <v>7.8541839270919636E-2</v>
      </c>
      <c r="D9" s="4">
        <v>52</v>
      </c>
      <c r="E9" s="66">
        <f t="shared" si="1"/>
        <v>8.6164043082021542E-3</v>
      </c>
      <c r="F9" s="7">
        <v>105</v>
      </c>
      <c r="G9" s="66">
        <f t="shared" si="2"/>
        <v>1.7398508699254349E-2</v>
      </c>
      <c r="H9" s="4">
        <f t="shared" si="4"/>
        <v>631</v>
      </c>
      <c r="I9" s="2">
        <v>3</v>
      </c>
      <c r="J9" s="2">
        <v>16</v>
      </c>
      <c r="K9" s="2">
        <v>0</v>
      </c>
      <c r="L9" s="2">
        <f t="shared" si="3"/>
        <v>650</v>
      </c>
      <c r="O9" s="45"/>
      <c r="P9" s="45"/>
      <c r="Q9" s="64"/>
      <c r="R9" s="65"/>
      <c r="S9" s="65"/>
      <c r="T9" s="64"/>
      <c r="U9" s="45"/>
    </row>
    <row r="10" spans="1:21" ht="19.5" x14ac:dyDescent="0.3">
      <c r="A10" s="3">
        <v>4</v>
      </c>
      <c r="B10" s="4">
        <v>369</v>
      </c>
      <c r="C10" s="66">
        <f t="shared" si="0"/>
        <v>6.1143330571665287E-2</v>
      </c>
      <c r="D10" s="4">
        <v>32</v>
      </c>
      <c r="E10" s="66">
        <f t="shared" si="1"/>
        <v>5.3024026512013258E-3</v>
      </c>
      <c r="F10" s="7">
        <v>138</v>
      </c>
      <c r="G10" s="66">
        <f t="shared" si="2"/>
        <v>2.2866611433305716E-2</v>
      </c>
      <c r="H10" s="4">
        <f t="shared" si="4"/>
        <v>539</v>
      </c>
      <c r="I10" s="2">
        <v>4</v>
      </c>
      <c r="J10" s="2">
        <v>10</v>
      </c>
      <c r="K10" s="2">
        <v>0</v>
      </c>
      <c r="L10" s="2">
        <f t="shared" si="3"/>
        <v>553</v>
      </c>
      <c r="O10" s="45"/>
      <c r="P10" s="45"/>
      <c r="Q10" s="64"/>
      <c r="R10" s="65"/>
      <c r="S10" s="65"/>
      <c r="T10" s="64"/>
      <c r="U10" s="45"/>
    </row>
    <row r="11" spans="1:21" ht="19.5" x14ac:dyDescent="0.3">
      <c r="A11" s="3">
        <v>5</v>
      </c>
      <c r="B11" s="4">
        <v>378</v>
      </c>
      <c r="C11" s="66">
        <f t="shared" si="0"/>
        <v>6.2634631317315656E-2</v>
      </c>
      <c r="D11" s="4">
        <v>41</v>
      </c>
      <c r="E11" s="66">
        <f t="shared" si="1"/>
        <v>6.7937033968516981E-3</v>
      </c>
      <c r="F11" s="7">
        <v>87</v>
      </c>
      <c r="G11" s="66">
        <f t="shared" si="2"/>
        <v>1.4415907207953604E-2</v>
      </c>
      <c r="H11" s="4">
        <f t="shared" si="4"/>
        <v>506</v>
      </c>
      <c r="I11" s="2">
        <v>9</v>
      </c>
      <c r="J11" s="2">
        <v>8</v>
      </c>
      <c r="K11" s="2">
        <v>0</v>
      </c>
      <c r="L11" s="2">
        <f t="shared" si="3"/>
        <v>523</v>
      </c>
      <c r="O11" s="45"/>
      <c r="P11" s="45"/>
      <c r="Q11" s="64"/>
      <c r="R11" s="65"/>
      <c r="S11" s="65"/>
      <c r="T11" s="64"/>
      <c r="U11" s="45"/>
    </row>
    <row r="12" spans="1:21" ht="19.5" x14ac:dyDescent="0.3">
      <c r="A12" s="3">
        <v>6</v>
      </c>
      <c r="B12" s="4">
        <v>490</v>
      </c>
      <c r="C12" s="66">
        <f t="shared" si="0"/>
        <v>8.1193040596520299E-2</v>
      </c>
      <c r="D12" s="4">
        <v>34</v>
      </c>
      <c r="E12" s="66">
        <f t="shared" si="1"/>
        <v>5.6338028169014088E-3</v>
      </c>
      <c r="F12" s="7">
        <v>78</v>
      </c>
      <c r="G12" s="66">
        <f t="shared" si="2"/>
        <v>1.292460646230323E-2</v>
      </c>
      <c r="H12" s="4">
        <f t="shared" si="4"/>
        <v>602</v>
      </c>
      <c r="I12" s="2">
        <v>5</v>
      </c>
      <c r="J12" s="2">
        <v>4</v>
      </c>
      <c r="K12" s="2">
        <v>0</v>
      </c>
      <c r="L12" s="2">
        <f t="shared" si="3"/>
        <v>611</v>
      </c>
      <c r="O12" s="45"/>
      <c r="P12" s="45"/>
      <c r="Q12" s="64"/>
      <c r="R12" s="65"/>
      <c r="S12" s="65"/>
      <c r="T12" s="64"/>
      <c r="U12" s="45"/>
    </row>
    <row r="13" spans="1:21" ht="19.5" x14ac:dyDescent="0.3">
      <c r="A13" s="3">
        <v>7</v>
      </c>
      <c r="B13" s="4">
        <v>554</v>
      </c>
      <c r="C13" s="66">
        <f t="shared" si="0"/>
        <v>9.1797845898922953E-2</v>
      </c>
      <c r="D13" s="4">
        <v>57</v>
      </c>
      <c r="E13" s="66">
        <f t="shared" si="1"/>
        <v>9.4449047224523606E-3</v>
      </c>
      <c r="F13" s="7">
        <v>151</v>
      </c>
      <c r="G13" s="66">
        <f t="shared" si="2"/>
        <v>2.5020712510356254E-2</v>
      </c>
      <c r="H13" s="4">
        <f t="shared" si="4"/>
        <v>762</v>
      </c>
      <c r="I13" s="2">
        <v>5</v>
      </c>
      <c r="J13" s="2">
        <v>13</v>
      </c>
      <c r="K13" s="2">
        <v>0</v>
      </c>
      <c r="L13" s="2">
        <f t="shared" si="3"/>
        <v>780</v>
      </c>
      <c r="O13" s="45"/>
      <c r="P13" s="45"/>
      <c r="Q13" s="64"/>
      <c r="R13" s="65"/>
      <c r="S13" s="65"/>
      <c r="T13" s="64"/>
      <c r="U13" s="45"/>
    </row>
    <row r="14" spans="1:21" ht="19.5" x14ac:dyDescent="0.3">
      <c r="A14" s="3">
        <v>8</v>
      </c>
      <c r="B14" s="4">
        <v>430</v>
      </c>
      <c r="C14" s="66">
        <f t="shared" si="0"/>
        <v>7.1251035625517808E-2</v>
      </c>
      <c r="D14" s="4">
        <v>116</v>
      </c>
      <c r="E14" s="66">
        <f t="shared" si="1"/>
        <v>1.9221209610604806E-2</v>
      </c>
      <c r="F14" s="7">
        <v>57</v>
      </c>
      <c r="G14" s="66">
        <f t="shared" si="2"/>
        <v>9.4449047224523606E-3</v>
      </c>
      <c r="H14" s="4">
        <f t="shared" si="4"/>
        <v>603</v>
      </c>
      <c r="I14" s="2">
        <v>5</v>
      </c>
      <c r="J14" s="2">
        <v>11</v>
      </c>
      <c r="K14" s="2">
        <v>0</v>
      </c>
      <c r="L14" s="2">
        <f t="shared" si="3"/>
        <v>619</v>
      </c>
      <c r="O14" s="45"/>
      <c r="P14" s="45"/>
      <c r="Q14" s="64"/>
      <c r="R14" s="65"/>
      <c r="S14" s="65"/>
      <c r="T14" s="64"/>
      <c r="U14" s="45"/>
    </row>
    <row r="15" spans="1:21" ht="19.5" x14ac:dyDescent="0.3">
      <c r="A15" s="3">
        <v>9</v>
      </c>
      <c r="B15" s="4">
        <v>491</v>
      </c>
      <c r="C15" s="66">
        <f t="shared" si="0"/>
        <v>8.1358740679370337E-2</v>
      </c>
      <c r="D15" s="4">
        <v>55</v>
      </c>
      <c r="E15" s="66">
        <f t="shared" si="1"/>
        <v>9.1135045567522777E-3</v>
      </c>
      <c r="F15" s="7">
        <v>130</v>
      </c>
      <c r="G15" s="66">
        <f t="shared" si="2"/>
        <v>2.1541010770505385E-2</v>
      </c>
      <c r="H15" s="4">
        <f t="shared" si="4"/>
        <v>676</v>
      </c>
      <c r="I15" s="2">
        <v>8</v>
      </c>
      <c r="J15" s="2">
        <v>10</v>
      </c>
      <c r="K15" s="2">
        <v>0</v>
      </c>
      <c r="L15" s="2">
        <f t="shared" si="3"/>
        <v>694</v>
      </c>
      <c r="O15" s="45"/>
      <c r="P15" s="45"/>
      <c r="Q15" s="64"/>
      <c r="R15" s="65"/>
      <c r="S15" s="65"/>
      <c r="T15" s="64"/>
      <c r="U15" s="45"/>
    </row>
    <row r="16" spans="1:21" ht="19.5" x14ac:dyDescent="0.3">
      <c r="A16" s="52">
        <v>10</v>
      </c>
      <c r="B16" s="14">
        <v>458</v>
      </c>
      <c r="C16" s="66">
        <f t="shared" si="0"/>
        <v>7.5890637945318973E-2</v>
      </c>
      <c r="D16" s="14">
        <v>63</v>
      </c>
      <c r="E16" s="66">
        <f t="shared" si="1"/>
        <v>1.0439105219552609E-2</v>
      </c>
      <c r="F16" s="15">
        <v>109</v>
      </c>
      <c r="G16" s="66">
        <f t="shared" si="2"/>
        <v>1.8061309030654515E-2</v>
      </c>
      <c r="H16" s="4">
        <f t="shared" si="4"/>
        <v>630</v>
      </c>
      <c r="I16" s="2">
        <v>9</v>
      </c>
      <c r="J16" s="2">
        <v>11</v>
      </c>
      <c r="K16" s="2">
        <v>0</v>
      </c>
      <c r="L16" s="2">
        <f t="shared" si="3"/>
        <v>650</v>
      </c>
      <c r="O16" s="45"/>
      <c r="P16" s="45"/>
      <c r="Q16" s="64"/>
      <c r="R16" s="65"/>
      <c r="S16" s="65"/>
      <c r="T16" s="64"/>
      <c r="U16" s="45"/>
    </row>
    <row r="17" spans="1:21" ht="19.5" x14ac:dyDescent="0.3">
      <c r="A17" s="43">
        <v>11</v>
      </c>
      <c r="B17" s="4">
        <v>30</v>
      </c>
      <c r="C17" s="66">
        <f t="shared" si="0"/>
        <v>4.9710024855012429E-3</v>
      </c>
      <c r="D17" s="4">
        <v>0</v>
      </c>
      <c r="E17" s="66">
        <f t="shared" si="1"/>
        <v>0</v>
      </c>
      <c r="F17" s="4">
        <v>15</v>
      </c>
      <c r="G17" s="66">
        <f t="shared" si="2"/>
        <v>2.4855012427506215E-3</v>
      </c>
      <c r="H17" s="4">
        <f t="shared" si="4"/>
        <v>45</v>
      </c>
      <c r="I17" s="2">
        <v>2</v>
      </c>
      <c r="J17" s="2">
        <v>0</v>
      </c>
      <c r="K17" s="2">
        <v>0</v>
      </c>
      <c r="L17" s="2">
        <f t="shared" si="3"/>
        <v>47</v>
      </c>
      <c r="O17" s="45"/>
      <c r="P17" s="45"/>
      <c r="Q17" s="64"/>
      <c r="R17" s="65"/>
      <c r="S17" s="65"/>
      <c r="T17" s="64"/>
      <c r="U17" s="45"/>
    </row>
    <row r="18" spans="1:21" ht="19.5" x14ac:dyDescent="0.3">
      <c r="A18" s="55" t="s">
        <v>163</v>
      </c>
      <c r="B18" s="55">
        <f t="shared" ref="B18:J18" si="5">SUM(B7:B17)</f>
        <v>4468</v>
      </c>
      <c r="C18" s="66">
        <f>B18/$H$18</f>
        <v>0.74034797017398513</v>
      </c>
      <c r="D18" s="55">
        <f t="shared" si="5"/>
        <v>556</v>
      </c>
      <c r="E18" s="66">
        <f>D18/$H$18</f>
        <v>9.2129246064623027E-2</v>
      </c>
      <c r="F18" s="55">
        <f t="shared" si="5"/>
        <v>1011</v>
      </c>
      <c r="G18" s="66">
        <f>F18/$H$18</f>
        <v>0.16752278376139187</v>
      </c>
      <c r="H18" s="55">
        <f t="shared" si="5"/>
        <v>6035</v>
      </c>
      <c r="I18" s="55">
        <f t="shared" si="5"/>
        <v>64</v>
      </c>
      <c r="J18" s="55">
        <f t="shared" si="5"/>
        <v>104</v>
      </c>
      <c r="K18" s="55">
        <f t="shared" ref="K18:L18" si="6">SUM(K7:K17)</f>
        <v>0</v>
      </c>
      <c r="L18" s="55">
        <f t="shared" si="6"/>
        <v>6203</v>
      </c>
      <c r="O18" s="45"/>
      <c r="P18" s="45"/>
      <c r="Q18" s="65"/>
      <c r="R18" s="65"/>
      <c r="S18" s="65"/>
      <c r="T18" s="65"/>
      <c r="U18" s="45"/>
    </row>
    <row r="19" spans="1:21" ht="15" x14ac:dyDescent="0.25">
      <c r="H19" s="5"/>
      <c r="L19" s="6"/>
      <c r="M19" s="6"/>
      <c r="O19" s="45"/>
      <c r="P19" s="45"/>
      <c r="Q19" s="45"/>
      <c r="R19" s="45"/>
      <c r="S19" s="45"/>
      <c r="T19" s="45"/>
      <c r="U19" s="45"/>
    </row>
    <row r="20" spans="1:21" ht="15" x14ac:dyDescent="0.25">
      <c r="O20" s="45"/>
      <c r="P20" s="45"/>
      <c r="Q20" s="45"/>
      <c r="R20" s="45"/>
      <c r="S20" s="45"/>
      <c r="T20" s="45"/>
      <c r="U20" s="45"/>
    </row>
    <row r="21" spans="1:21" ht="15" x14ac:dyDescent="0.25">
      <c r="O21" s="45"/>
      <c r="P21" s="45"/>
      <c r="Q21" s="45"/>
      <c r="R21" s="45"/>
      <c r="S21" s="45"/>
      <c r="T21" s="45"/>
      <c r="U21" s="45"/>
    </row>
    <row r="22" spans="1:21" ht="15" x14ac:dyDescent="0.25">
      <c r="O22" s="45"/>
      <c r="P22" s="45"/>
      <c r="Q22" s="45"/>
      <c r="R22" s="45"/>
      <c r="S22" s="45"/>
      <c r="T22" s="45"/>
      <c r="U22" s="45"/>
    </row>
    <row r="23" spans="1:21" x14ac:dyDescent="0.3">
      <c r="O23" s="45"/>
      <c r="P23" s="45"/>
      <c r="Q23" s="45"/>
      <c r="R23" s="45"/>
      <c r="S23" s="45"/>
      <c r="T23" s="45"/>
      <c r="U23" s="45"/>
    </row>
  </sheetData>
  <mergeCells count="4">
    <mergeCell ref="B5:F5"/>
    <mergeCell ref="A3:L3"/>
    <mergeCell ref="A1:L1"/>
    <mergeCell ref="Q5:T5"/>
  </mergeCells>
  <pageMargins left="0.23622047244094491" right="0.23622047244094491" top="0.74803149606299213" bottom="0.7480314960629921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4"/>
  <sheetViews>
    <sheetView zoomScale="60" zoomScaleNormal="60" workbookViewId="0">
      <selection activeCell="P26" sqref="P26"/>
    </sheetView>
  </sheetViews>
  <sheetFormatPr defaultRowHeight="14.4" x14ac:dyDescent="0.3"/>
  <cols>
    <col min="1" max="1" width="11.6640625" bestFit="1" customWidth="1"/>
    <col min="2" max="2" width="14" bestFit="1" customWidth="1"/>
    <col min="3" max="3" width="14.6640625" bestFit="1" customWidth="1"/>
    <col min="4" max="4" width="16.6640625" bestFit="1" customWidth="1"/>
    <col min="5" max="5" width="21.109375" bestFit="1" customWidth="1"/>
    <col min="6" max="6" width="17.5546875" bestFit="1" customWidth="1"/>
    <col min="7" max="7" width="17.33203125" bestFit="1" customWidth="1"/>
    <col min="8" max="8" width="18.6640625" bestFit="1" customWidth="1"/>
    <col min="9" max="9" width="17.109375" bestFit="1" customWidth="1"/>
    <col min="10" max="10" width="19.33203125" bestFit="1" customWidth="1"/>
    <col min="11" max="11" width="18.6640625" bestFit="1" customWidth="1"/>
    <col min="12" max="12" width="15.6640625" bestFit="1" customWidth="1"/>
    <col min="13" max="13" width="15.5546875" bestFit="1" customWidth="1"/>
    <col min="14" max="14" width="15.44140625" bestFit="1" customWidth="1"/>
    <col min="15" max="15" width="16.88671875" bestFit="1" customWidth="1"/>
    <col min="16" max="16" width="15.33203125" bestFit="1" customWidth="1"/>
    <col min="17" max="17" width="15.5546875" bestFit="1" customWidth="1"/>
  </cols>
  <sheetData>
    <row r="1" spans="1:18" ht="19.5" x14ac:dyDescent="0.3">
      <c r="A1" s="16" t="s">
        <v>4</v>
      </c>
      <c r="B1" s="68" t="s">
        <v>100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</row>
    <row r="2" spans="1:18" ht="15.75" thickBot="1" x14ac:dyDescent="0.3">
      <c r="A2" t="s">
        <v>20</v>
      </c>
      <c r="B2" s="13" t="s">
        <v>72</v>
      </c>
      <c r="C2" s="13" t="s">
        <v>73</v>
      </c>
      <c r="D2" s="13" t="s">
        <v>74</v>
      </c>
      <c r="E2" s="13" t="s">
        <v>75</v>
      </c>
      <c r="F2" s="13" t="s">
        <v>76</v>
      </c>
      <c r="G2" s="13" t="s">
        <v>77</v>
      </c>
      <c r="H2" s="13" t="s">
        <v>87</v>
      </c>
      <c r="I2" s="13" t="s">
        <v>78</v>
      </c>
      <c r="J2" s="13" t="s">
        <v>79</v>
      </c>
      <c r="K2" s="13" t="s">
        <v>80</v>
      </c>
      <c r="L2" s="13" t="s">
        <v>81</v>
      </c>
      <c r="M2" s="13" t="s">
        <v>82</v>
      </c>
      <c r="N2" s="13" t="s">
        <v>83</v>
      </c>
      <c r="O2" s="13" t="s">
        <v>84</v>
      </c>
      <c r="P2" s="13" t="s">
        <v>85</v>
      </c>
      <c r="Q2" s="20" t="s">
        <v>86</v>
      </c>
    </row>
    <row r="3" spans="1:18" ht="19.5" x14ac:dyDescent="0.3">
      <c r="A3" s="16">
        <v>1</v>
      </c>
      <c r="B3" s="21">
        <v>20</v>
      </c>
      <c r="C3" s="22">
        <v>34</v>
      </c>
      <c r="D3" s="22">
        <v>2</v>
      </c>
      <c r="E3" s="23">
        <v>58</v>
      </c>
      <c r="F3" s="23">
        <v>17</v>
      </c>
      <c r="G3" s="23">
        <v>32</v>
      </c>
      <c r="H3" s="23">
        <v>12</v>
      </c>
      <c r="I3" s="23">
        <v>13</v>
      </c>
      <c r="J3" s="23">
        <v>15</v>
      </c>
      <c r="K3" s="23">
        <v>5</v>
      </c>
      <c r="L3" s="23">
        <v>29</v>
      </c>
      <c r="M3" s="23">
        <v>36</v>
      </c>
      <c r="N3" s="23">
        <v>2</v>
      </c>
      <c r="O3" s="23">
        <v>6</v>
      </c>
      <c r="P3" s="23">
        <v>16</v>
      </c>
      <c r="Q3" s="24">
        <v>16</v>
      </c>
      <c r="R3">
        <f>SUM(B3:Q3)</f>
        <v>313</v>
      </c>
    </row>
    <row r="4" spans="1:18" ht="19.5" x14ac:dyDescent="0.3">
      <c r="A4" s="16">
        <v>2</v>
      </c>
      <c r="B4" s="25">
        <v>47</v>
      </c>
      <c r="C4" s="4">
        <v>73</v>
      </c>
      <c r="D4" s="4">
        <v>9</v>
      </c>
      <c r="E4" s="2">
        <v>33</v>
      </c>
      <c r="F4" s="2">
        <v>34</v>
      </c>
      <c r="G4" s="2">
        <v>54</v>
      </c>
      <c r="H4" s="2">
        <v>28</v>
      </c>
      <c r="I4" s="2">
        <v>21</v>
      </c>
      <c r="J4" s="2">
        <v>13</v>
      </c>
      <c r="K4" s="2">
        <v>2</v>
      </c>
      <c r="L4" s="2">
        <v>33</v>
      </c>
      <c r="M4" s="2">
        <v>52</v>
      </c>
      <c r="N4" s="2">
        <v>12</v>
      </c>
      <c r="O4" s="2">
        <v>30</v>
      </c>
      <c r="P4" s="2">
        <v>39</v>
      </c>
      <c r="Q4" s="26">
        <v>11</v>
      </c>
      <c r="R4">
        <f t="shared" ref="R4:R13" si="0">SUM(B4:Q4)</f>
        <v>491</v>
      </c>
    </row>
    <row r="5" spans="1:18" ht="19.5" x14ac:dyDescent="0.3">
      <c r="A5" s="16">
        <v>3</v>
      </c>
      <c r="B5" s="25">
        <v>35</v>
      </c>
      <c r="C5" s="4">
        <v>53</v>
      </c>
      <c r="D5" s="4">
        <v>7</v>
      </c>
      <c r="E5" s="2">
        <v>52</v>
      </c>
      <c r="F5" s="2">
        <v>39</v>
      </c>
      <c r="G5" s="2">
        <v>32</v>
      </c>
      <c r="H5" s="2">
        <v>17</v>
      </c>
      <c r="I5" s="2">
        <v>21</v>
      </c>
      <c r="J5" s="2">
        <v>24</v>
      </c>
      <c r="K5" s="2">
        <v>4</v>
      </c>
      <c r="L5" s="2">
        <v>36</v>
      </c>
      <c r="M5" s="2">
        <v>28</v>
      </c>
      <c r="N5" s="2">
        <v>3</v>
      </c>
      <c r="O5" s="2">
        <v>18</v>
      </c>
      <c r="P5" s="2">
        <v>19</v>
      </c>
      <c r="Q5" s="26">
        <v>18</v>
      </c>
      <c r="R5">
        <f t="shared" si="0"/>
        <v>406</v>
      </c>
    </row>
    <row r="6" spans="1:18" ht="19.5" x14ac:dyDescent="0.3">
      <c r="A6" s="16">
        <v>4</v>
      </c>
      <c r="B6" s="25">
        <v>31</v>
      </c>
      <c r="C6" s="4">
        <v>32</v>
      </c>
      <c r="D6" s="4">
        <v>9</v>
      </c>
      <c r="E6" s="2">
        <v>35</v>
      </c>
      <c r="F6" s="2">
        <v>25</v>
      </c>
      <c r="G6" s="2">
        <v>42</v>
      </c>
      <c r="H6" s="2">
        <v>10</v>
      </c>
      <c r="I6" s="2">
        <v>13</v>
      </c>
      <c r="J6" s="2">
        <v>20</v>
      </c>
      <c r="K6" s="2">
        <v>3</v>
      </c>
      <c r="L6" s="2">
        <v>18</v>
      </c>
      <c r="M6" s="2">
        <v>16</v>
      </c>
      <c r="N6" s="2">
        <v>9</v>
      </c>
      <c r="O6" s="2">
        <v>17</v>
      </c>
      <c r="P6" s="2">
        <v>28</v>
      </c>
      <c r="Q6" s="26">
        <v>14</v>
      </c>
      <c r="R6">
        <f t="shared" si="0"/>
        <v>322</v>
      </c>
    </row>
    <row r="7" spans="1:18" ht="19.5" x14ac:dyDescent="0.3">
      <c r="A7" s="16">
        <v>5</v>
      </c>
      <c r="B7" s="25">
        <v>28</v>
      </c>
      <c r="C7" s="4">
        <v>34</v>
      </c>
      <c r="D7" s="4">
        <v>13</v>
      </c>
      <c r="E7" s="2">
        <v>46</v>
      </c>
      <c r="F7" s="2">
        <v>35</v>
      </c>
      <c r="G7" s="2">
        <v>23</v>
      </c>
      <c r="H7" s="2">
        <v>8</v>
      </c>
      <c r="I7" s="2">
        <v>16</v>
      </c>
      <c r="J7" s="2">
        <v>9</v>
      </c>
      <c r="K7" s="2">
        <v>4</v>
      </c>
      <c r="L7" s="2">
        <v>40</v>
      </c>
      <c r="M7" s="2">
        <v>23</v>
      </c>
      <c r="N7" s="2">
        <v>8</v>
      </c>
      <c r="O7" s="2">
        <v>28</v>
      </c>
      <c r="P7" s="2">
        <v>26</v>
      </c>
      <c r="Q7" s="26">
        <v>10</v>
      </c>
      <c r="R7">
        <f t="shared" si="0"/>
        <v>351</v>
      </c>
    </row>
    <row r="8" spans="1:18" ht="19.5" x14ac:dyDescent="0.3">
      <c r="A8" s="16">
        <v>6</v>
      </c>
      <c r="B8" s="25">
        <v>24</v>
      </c>
      <c r="C8" s="4">
        <v>17</v>
      </c>
      <c r="D8" s="4">
        <v>2</v>
      </c>
      <c r="E8" s="2">
        <v>65</v>
      </c>
      <c r="F8" s="2">
        <v>21</v>
      </c>
      <c r="G8" s="2">
        <v>125</v>
      </c>
      <c r="H8" s="2">
        <v>83</v>
      </c>
      <c r="I8" s="2">
        <v>9</v>
      </c>
      <c r="J8" s="2">
        <v>5</v>
      </c>
      <c r="K8" s="2">
        <v>6</v>
      </c>
      <c r="L8" s="2">
        <v>9</v>
      </c>
      <c r="M8" s="2">
        <v>23</v>
      </c>
      <c r="N8" s="2">
        <v>108</v>
      </c>
      <c r="O8" s="2">
        <v>17</v>
      </c>
      <c r="P8" s="2">
        <v>41</v>
      </c>
      <c r="Q8" s="26">
        <v>13</v>
      </c>
      <c r="R8">
        <f t="shared" si="0"/>
        <v>568</v>
      </c>
    </row>
    <row r="9" spans="1:18" ht="19.5" x14ac:dyDescent="0.3">
      <c r="A9" s="16">
        <v>7</v>
      </c>
      <c r="B9" s="25">
        <v>32</v>
      </c>
      <c r="C9" s="4">
        <v>25</v>
      </c>
      <c r="D9" s="4">
        <v>19</v>
      </c>
      <c r="E9" s="2">
        <v>61</v>
      </c>
      <c r="F9" s="2">
        <v>29</v>
      </c>
      <c r="G9" s="2">
        <v>38</v>
      </c>
      <c r="H9" s="2">
        <v>29</v>
      </c>
      <c r="I9" s="2">
        <v>26</v>
      </c>
      <c r="J9" s="2">
        <v>48</v>
      </c>
      <c r="K9" s="2">
        <v>15</v>
      </c>
      <c r="L9" s="2">
        <v>18</v>
      </c>
      <c r="M9" s="2">
        <v>15</v>
      </c>
      <c r="N9" s="2">
        <v>56</v>
      </c>
      <c r="O9" s="2">
        <v>8</v>
      </c>
      <c r="P9" s="2">
        <v>117</v>
      </c>
      <c r="Q9" s="26">
        <v>7</v>
      </c>
      <c r="R9">
        <f t="shared" si="0"/>
        <v>543</v>
      </c>
    </row>
    <row r="10" spans="1:18" ht="19.5" x14ac:dyDescent="0.3">
      <c r="A10" s="16">
        <v>8</v>
      </c>
      <c r="B10" s="25">
        <v>31</v>
      </c>
      <c r="C10" s="4">
        <v>6</v>
      </c>
      <c r="D10" s="4">
        <v>97</v>
      </c>
      <c r="E10" s="2">
        <v>62</v>
      </c>
      <c r="F10" s="2">
        <v>6</v>
      </c>
      <c r="G10" s="2">
        <v>9</v>
      </c>
      <c r="H10" s="2">
        <v>2</v>
      </c>
      <c r="I10" s="2">
        <v>8</v>
      </c>
      <c r="J10" s="2">
        <v>20</v>
      </c>
      <c r="K10" s="2">
        <v>15</v>
      </c>
      <c r="L10" s="2">
        <v>17</v>
      </c>
      <c r="M10" s="2">
        <v>5</v>
      </c>
      <c r="N10" s="2">
        <v>23</v>
      </c>
      <c r="O10" s="2">
        <v>6</v>
      </c>
      <c r="P10" s="2">
        <v>22</v>
      </c>
      <c r="Q10" s="26">
        <v>61</v>
      </c>
      <c r="R10">
        <f t="shared" si="0"/>
        <v>390</v>
      </c>
    </row>
    <row r="11" spans="1:18" ht="19.5" x14ac:dyDescent="0.3">
      <c r="A11" s="16">
        <v>9</v>
      </c>
      <c r="B11" s="25">
        <v>34</v>
      </c>
      <c r="C11" s="4">
        <v>23</v>
      </c>
      <c r="D11" s="4">
        <v>2</v>
      </c>
      <c r="E11" s="2">
        <v>75</v>
      </c>
      <c r="F11" s="2">
        <v>19</v>
      </c>
      <c r="G11" s="2">
        <v>62</v>
      </c>
      <c r="H11" s="2">
        <v>12</v>
      </c>
      <c r="I11" s="2">
        <v>36</v>
      </c>
      <c r="J11" s="2">
        <v>11</v>
      </c>
      <c r="K11" s="2">
        <v>7</v>
      </c>
      <c r="L11" s="2">
        <v>30</v>
      </c>
      <c r="M11" s="2">
        <v>24</v>
      </c>
      <c r="N11" s="2">
        <v>31</v>
      </c>
      <c r="O11" s="2">
        <v>8</v>
      </c>
      <c r="P11" s="2">
        <v>25</v>
      </c>
      <c r="Q11" s="26">
        <v>19</v>
      </c>
      <c r="R11">
        <f t="shared" si="0"/>
        <v>418</v>
      </c>
    </row>
    <row r="12" spans="1:18" ht="19.5" x14ac:dyDescent="0.3">
      <c r="A12" s="44">
        <v>10</v>
      </c>
      <c r="B12" s="53">
        <v>17</v>
      </c>
      <c r="C12" s="14">
        <v>20</v>
      </c>
      <c r="D12" s="14">
        <v>56</v>
      </c>
      <c r="E12" s="13">
        <v>31</v>
      </c>
      <c r="F12" s="13">
        <v>11</v>
      </c>
      <c r="G12" s="13">
        <v>9</v>
      </c>
      <c r="H12" s="13">
        <v>5</v>
      </c>
      <c r="I12" s="13">
        <v>16</v>
      </c>
      <c r="J12" s="13">
        <v>74</v>
      </c>
      <c r="K12" s="13">
        <v>94</v>
      </c>
      <c r="L12" s="13">
        <v>14</v>
      </c>
      <c r="M12" s="13">
        <v>8</v>
      </c>
      <c r="N12" s="13">
        <v>5</v>
      </c>
      <c r="O12" s="13">
        <v>4</v>
      </c>
      <c r="P12" s="13">
        <v>30</v>
      </c>
      <c r="Q12" s="54">
        <v>5</v>
      </c>
      <c r="R12">
        <f t="shared" si="0"/>
        <v>399</v>
      </c>
    </row>
    <row r="13" spans="1:18" ht="20.25" thickBot="1" x14ac:dyDescent="0.35">
      <c r="A13" s="16">
        <v>11</v>
      </c>
      <c r="B13" s="27">
        <v>2</v>
      </c>
      <c r="C13" s="28">
        <v>5</v>
      </c>
      <c r="D13" s="28">
        <v>1</v>
      </c>
      <c r="E13" s="29">
        <v>4</v>
      </c>
      <c r="F13" s="29">
        <v>2</v>
      </c>
      <c r="G13" s="29">
        <v>3</v>
      </c>
      <c r="H13" s="29">
        <v>5</v>
      </c>
      <c r="I13" s="29">
        <v>1</v>
      </c>
      <c r="J13" s="29">
        <v>4</v>
      </c>
      <c r="K13" s="29">
        <v>0</v>
      </c>
      <c r="L13" s="29">
        <v>1</v>
      </c>
      <c r="M13" s="29">
        <v>4</v>
      </c>
      <c r="N13" s="29">
        <v>3</v>
      </c>
      <c r="O13" s="29">
        <v>3</v>
      </c>
      <c r="P13" s="29">
        <v>4</v>
      </c>
      <c r="Q13" s="30">
        <v>2</v>
      </c>
      <c r="R13">
        <f t="shared" si="0"/>
        <v>44</v>
      </c>
    </row>
    <row r="14" spans="1:18" ht="15" x14ac:dyDescent="0.25">
      <c r="A14" s="31" t="s">
        <v>52</v>
      </c>
      <c r="B14" s="32">
        <f t="shared" ref="B14:R14" si="1">SUM(B3:B13)</f>
        <v>301</v>
      </c>
      <c r="C14" s="32">
        <f t="shared" si="1"/>
        <v>322</v>
      </c>
      <c r="D14" s="32">
        <f t="shared" si="1"/>
        <v>217</v>
      </c>
      <c r="E14" s="32">
        <f t="shared" si="1"/>
        <v>522</v>
      </c>
      <c r="F14" s="32">
        <f t="shared" si="1"/>
        <v>238</v>
      </c>
      <c r="G14" s="32">
        <f t="shared" si="1"/>
        <v>429</v>
      </c>
      <c r="H14" s="32">
        <f t="shared" si="1"/>
        <v>211</v>
      </c>
      <c r="I14" s="32">
        <f t="shared" si="1"/>
        <v>180</v>
      </c>
      <c r="J14" s="32">
        <f t="shared" si="1"/>
        <v>243</v>
      </c>
      <c r="K14" s="32">
        <f t="shared" si="1"/>
        <v>155</v>
      </c>
      <c r="L14" s="32">
        <f t="shared" si="1"/>
        <v>245</v>
      </c>
      <c r="M14" s="32">
        <f t="shared" si="1"/>
        <v>234</v>
      </c>
      <c r="N14" s="32">
        <f t="shared" si="1"/>
        <v>260</v>
      </c>
      <c r="O14" s="32">
        <f t="shared" si="1"/>
        <v>145</v>
      </c>
      <c r="P14" s="32">
        <f t="shared" si="1"/>
        <v>367</v>
      </c>
      <c r="Q14" s="32">
        <f t="shared" si="1"/>
        <v>176</v>
      </c>
      <c r="R14" s="34">
        <f t="shared" si="1"/>
        <v>4245</v>
      </c>
    </row>
    <row r="16" spans="1:18" ht="19.5" x14ac:dyDescent="0.3">
      <c r="A16" s="16" t="s">
        <v>4</v>
      </c>
      <c r="B16" s="68" t="s">
        <v>101</v>
      </c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73"/>
      <c r="O16" s="73"/>
      <c r="P16" s="73"/>
      <c r="Q16" s="73"/>
    </row>
    <row r="17" spans="1:18" ht="15.75" thickBot="1" x14ac:dyDescent="0.3">
      <c r="A17" t="s">
        <v>20</v>
      </c>
      <c r="B17" s="13" t="s">
        <v>88</v>
      </c>
      <c r="C17" s="13" t="s">
        <v>89</v>
      </c>
      <c r="D17" s="13" t="s">
        <v>90</v>
      </c>
      <c r="E17" s="13" t="s">
        <v>91</v>
      </c>
      <c r="F17" s="13" t="s">
        <v>92</v>
      </c>
      <c r="G17" s="13" t="s">
        <v>93</v>
      </c>
      <c r="H17" s="13" t="s">
        <v>94</v>
      </c>
      <c r="I17" s="13" t="s">
        <v>95</v>
      </c>
      <c r="J17" s="13" t="s">
        <v>96</v>
      </c>
      <c r="K17" s="13" t="s">
        <v>97</v>
      </c>
      <c r="L17" s="13" t="s">
        <v>98</v>
      </c>
      <c r="M17" s="13" t="s">
        <v>99</v>
      </c>
      <c r="N17" s="45"/>
      <c r="O17" s="45"/>
      <c r="P17" s="45"/>
      <c r="Q17" s="45"/>
    </row>
    <row r="18" spans="1:18" ht="19.5" x14ac:dyDescent="0.3">
      <c r="A18" s="16">
        <v>1</v>
      </c>
      <c r="B18" s="21">
        <v>2</v>
      </c>
      <c r="C18" s="22">
        <v>3</v>
      </c>
      <c r="D18" s="22">
        <v>0</v>
      </c>
      <c r="E18" s="23">
        <v>1</v>
      </c>
      <c r="F18" s="23">
        <v>4</v>
      </c>
      <c r="G18" s="23">
        <v>1</v>
      </c>
      <c r="H18" s="23">
        <v>0</v>
      </c>
      <c r="I18" s="23">
        <v>0</v>
      </c>
      <c r="J18" s="23">
        <v>2</v>
      </c>
      <c r="K18" s="23">
        <v>0</v>
      </c>
      <c r="L18" s="23">
        <v>2</v>
      </c>
      <c r="M18" s="23">
        <v>6</v>
      </c>
      <c r="N18" s="45"/>
      <c r="O18" s="45"/>
      <c r="P18" s="45"/>
      <c r="Q18" s="45"/>
      <c r="R18">
        <f>SUM(B18:Q18)</f>
        <v>21</v>
      </c>
    </row>
    <row r="19" spans="1:18" ht="19.5" x14ac:dyDescent="0.3">
      <c r="A19" s="16">
        <v>2</v>
      </c>
      <c r="B19" s="25">
        <v>18</v>
      </c>
      <c r="C19" s="4">
        <v>5</v>
      </c>
      <c r="D19" s="4">
        <v>4</v>
      </c>
      <c r="E19" s="2">
        <v>0</v>
      </c>
      <c r="F19" s="2">
        <v>1</v>
      </c>
      <c r="G19" s="2">
        <v>1</v>
      </c>
      <c r="H19" s="2">
        <v>4</v>
      </c>
      <c r="I19" s="2">
        <v>0</v>
      </c>
      <c r="J19" s="2">
        <v>1</v>
      </c>
      <c r="K19" s="2">
        <v>0</v>
      </c>
      <c r="L19" s="2">
        <v>10</v>
      </c>
      <c r="M19" s="2">
        <v>4</v>
      </c>
      <c r="N19" s="45"/>
      <c r="O19" s="45"/>
      <c r="P19" s="45"/>
      <c r="Q19" s="45"/>
      <c r="R19">
        <f t="shared" ref="R19:R28" si="2">SUM(B19:Q19)</f>
        <v>48</v>
      </c>
    </row>
    <row r="20" spans="1:18" ht="19.5" x14ac:dyDescent="0.3">
      <c r="A20" s="16">
        <v>3</v>
      </c>
      <c r="B20" s="25">
        <v>4</v>
      </c>
      <c r="C20" s="4">
        <v>2</v>
      </c>
      <c r="D20" s="4">
        <v>3</v>
      </c>
      <c r="E20" s="2">
        <v>0</v>
      </c>
      <c r="F20" s="2">
        <v>1</v>
      </c>
      <c r="G20" s="2">
        <v>5</v>
      </c>
      <c r="H20" s="2">
        <v>2</v>
      </c>
      <c r="I20" s="2">
        <v>0</v>
      </c>
      <c r="J20" s="2">
        <v>0</v>
      </c>
      <c r="K20" s="2">
        <v>1</v>
      </c>
      <c r="L20" s="2">
        <v>3</v>
      </c>
      <c r="M20" s="2">
        <v>3</v>
      </c>
      <c r="N20" s="45"/>
      <c r="O20" s="45"/>
      <c r="P20" s="45"/>
      <c r="Q20" s="45"/>
      <c r="R20">
        <f t="shared" si="2"/>
        <v>24</v>
      </c>
    </row>
    <row r="21" spans="1:18" ht="19.5" x14ac:dyDescent="0.3">
      <c r="A21" s="16">
        <v>4</v>
      </c>
      <c r="B21" s="25">
        <v>2</v>
      </c>
      <c r="C21" s="4">
        <v>0</v>
      </c>
      <c r="D21" s="4">
        <v>2</v>
      </c>
      <c r="E21" s="2">
        <v>0</v>
      </c>
      <c r="F21" s="2">
        <v>1</v>
      </c>
      <c r="G21" s="2">
        <v>0</v>
      </c>
      <c r="H21" s="2">
        <v>1</v>
      </c>
      <c r="I21" s="2">
        <v>2</v>
      </c>
      <c r="J21" s="2">
        <v>1</v>
      </c>
      <c r="K21" s="2">
        <v>0</v>
      </c>
      <c r="L21" s="2">
        <v>0</v>
      </c>
      <c r="M21" s="2">
        <v>2</v>
      </c>
      <c r="N21" s="45"/>
      <c r="O21" s="45"/>
      <c r="P21" s="45"/>
      <c r="Q21" s="45"/>
      <c r="R21">
        <f t="shared" si="2"/>
        <v>11</v>
      </c>
    </row>
    <row r="22" spans="1:18" ht="19.5" x14ac:dyDescent="0.3">
      <c r="A22" s="16">
        <v>5</v>
      </c>
      <c r="B22" s="25">
        <v>2</v>
      </c>
      <c r="C22" s="4">
        <v>2</v>
      </c>
      <c r="D22" s="4">
        <v>0</v>
      </c>
      <c r="E22" s="2">
        <v>0</v>
      </c>
      <c r="F22" s="2">
        <v>0</v>
      </c>
      <c r="G22" s="2">
        <v>1</v>
      </c>
      <c r="H22" s="2">
        <v>4</v>
      </c>
      <c r="I22" s="2">
        <v>1</v>
      </c>
      <c r="J22" s="2">
        <v>1</v>
      </c>
      <c r="K22" s="2">
        <v>0</v>
      </c>
      <c r="L22" s="2">
        <v>3</v>
      </c>
      <c r="M22" s="2">
        <v>1</v>
      </c>
      <c r="N22" s="45"/>
      <c r="O22" s="45"/>
      <c r="P22" s="45"/>
      <c r="Q22" s="45"/>
      <c r="R22">
        <f t="shared" si="2"/>
        <v>15</v>
      </c>
    </row>
    <row r="23" spans="1:18" ht="19.5" x14ac:dyDescent="0.3">
      <c r="A23" s="16">
        <v>6</v>
      </c>
      <c r="B23" s="25">
        <v>1</v>
      </c>
      <c r="C23" s="4">
        <v>0</v>
      </c>
      <c r="D23" s="4">
        <v>0</v>
      </c>
      <c r="E23" s="2">
        <v>0</v>
      </c>
      <c r="F23" s="2">
        <v>0</v>
      </c>
      <c r="G23" s="2">
        <v>1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1</v>
      </c>
      <c r="N23" s="45"/>
      <c r="O23" s="45"/>
      <c r="P23" s="45"/>
      <c r="Q23" s="45"/>
      <c r="R23">
        <f t="shared" si="2"/>
        <v>3</v>
      </c>
    </row>
    <row r="24" spans="1:18" ht="19.5" x14ac:dyDescent="0.3">
      <c r="A24" s="16">
        <v>7</v>
      </c>
      <c r="B24" s="25">
        <v>7</v>
      </c>
      <c r="C24" s="4">
        <v>2</v>
      </c>
      <c r="D24" s="4">
        <v>1</v>
      </c>
      <c r="E24" s="2">
        <v>0</v>
      </c>
      <c r="F24" s="2">
        <v>0</v>
      </c>
      <c r="G24" s="2">
        <v>0</v>
      </c>
      <c r="H24" s="2">
        <v>0</v>
      </c>
      <c r="I24" s="2">
        <v>1</v>
      </c>
      <c r="J24" s="2">
        <v>0</v>
      </c>
      <c r="K24" s="2">
        <v>0</v>
      </c>
      <c r="L24" s="2">
        <v>1</v>
      </c>
      <c r="M24" s="2">
        <v>6</v>
      </c>
      <c r="N24" s="45"/>
      <c r="O24" s="45"/>
      <c r="P24" s="45"/>
      <c r="Q24" s="45"/>
      <c r="R24">
        <f t="shared" si="2"/>
        <v>18</v>
      </c>
    </row>
    <row r="25" spans="1:18" ht="19.5" x14ac:dyDescent="0.3">
      <c r="A25" s="16">
        <v>8</v>
      </c>
      <c r="B25" s="25">
        <v>8</v>
      </c>
      <c r="C25" s="4">
        <v>2</v>
      </c>
      <c r="D25" s="4">
        <v>2</v>
      </c>
      <c r="E25" s="2">
        <v>8</v>
      </c>
      <c r="F25" s="2">
        <v>3</v>
      </c>
      <c r="G25" s="2">
        <v>3</v>
      </c>
      <c r="H25" s="2">
        <v>4</v>
      </c>
      <c r="I25" s="2">
        <v>1</v>
      </c>
      <c r="J25" s="2">
        <v>3</v>
      </c>
      <c r="K25" s="2">
        <v>0</v>
      </c>
      <c r="L25" s="2">
        <v>8</v>
      </c>
      <c r="M25" s="2">
        <v>4</v>
      </c>
      <c r="N25" s="45"/>
      <c r="O25" s="45"/>
      <c r="P25" s="45"/>
      <c r="Q25" s="45"/>
      <c r="R25">
        <f t="shared" si="2"/>
        <v>46</v>
      </c>
    </row>
    <row r="26" spans="1:18" ht="19.5" x14ac:dyDescent="0.3">
      <c r="A26" s="16">
        <v>9</v>
      </c>
      <c r="B26" s="25">
        <v>3</v>
      </c>
      <c r="C26" s="4">
        <v>3</v>
      </c>
      <c r="D26" s="4">
        <v>1</v>
      </c>
      <c r="E26" s="2">
        <v>1</v>
      </c>
      <c r="F26" s="2">
        <v>0</v>
      </c>
      <c r="G26" s="2">
        <v>2</v>
      </c>
      <c r="H26" s="2">
        <v>0</v>
      </c>
      <c r="I26" s="2">
        <v>0</v>
      </c>
      <c r="J26" s="2">
        <v>1</v>
      </c>
      <c r="K26" s="2">
        <v>0</v>
      </c>
      <c r="L26" s="2">
        <v>0</v>
      </c>
      <c r="M26" s="2">
        <v>0</v>
      </c>
      <c r="N26" s="45"/>
      <c r="O26" s="45"/>
      <c r="P26" s="45"/>
      <c r="Q26" s="45"/>
      <c r="R26">
        <f t="shared" si="2"/>
        <v>11</v>
      </c>
    </row>
    <row r="27" spans="1:18" ht="19.5" x14ac:dyDescent="0.3">
      <c r="A27" s="44">
        <v>10</v>
      </c>
      <c r="B27" s="53">
        <v>3</v>
      </c>
      <c r="C27" s="14">
        <v>0</v>
      </c>
      <c r="D27" s="14">
        <v>0</v>
      </c>
      <c r="E27" s="13">
        <v>2</v>
      </c>
      <c r="F27" s="13">
        <v>0</v>
      </c>
      <c r="G27" s="13">
        <v>0</v>
      </c>
      <c r="H27" s="13">
        <v>0</v>
      </c>
      <c r="I27" s="13">
        <v>1</v>
      </c>
      <c r="J27" s="13">
        <v>0</v>
      </c>
      <c r="K27" s="13">
        <v>1</v>
      </c>
      <c r="L27" s="13">
        <v>0</v>
      </c>
      <c r="M27" s="13">
        <v>4</v>
      </c>
      <c r="N27" s="45"/>
      <c r="O27" s="45"/>
      <c r="P27" s="45"/>
      <c r="Q27" s="45"/>
      <c r="R27">
        <f t="shared" si="2"/>
        <v>11</v>
      </c>
    </row>
    <row r="28" spans="1:18" ht="20.25" thickBot="1" x14ac:dyDescent="0.35">
      <c r="A28" s="16">
        <v>11</v>
      </c>
      <c r="B28" s="27">
        <v>0</v>
      </c>
      <c r="C28" s="28">
        <v>0</v>
      </c>
      <c r="D28" s="28">
        <v>0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  <c r="N28" s="45"/>
      <c r="O28" s="45"/>
      <c r="P28" s="45"/>
      <c r="Q28" s="45"/>
      <c r="R28">
        <f t="shared" si="2"/>
        <v>0</v>
      </c>
    </row>
    <row r="29" spans="1:18" ht="15" x14ac:dyDescent="0.25">
      <c r="A29" s="31" t="s">
        <v>52</v>
      </c>
      <c r="B29" s="32">
        <f>SUM(B18:B28)</f>
        <v>50</v>
      </c>
      <c r="C29" s="32">
        <f t="shared" ref="C29" si="3">SUM(C18:C28)</f>
        <v>19</v>
      </c>
      <c r="D29" s="32">
        <f t="shared" ref="D29" si="4">SUM(D18:D28)</f>
        <v>13</v>
      </c>
      <c r="E29" s="32">
        <f t="shared" ref="E29" si="5">SUM(E18:E28)</f>
        <v>12</v>
      </c>
      <c r="F29" s="32">
        <f t="shared" ref="F29" si="6">SUM(F18:F28)</f>
        <v>10</v>
      </c>
      <c r="G29" s="32">
        <f t="shared" ref="G29" si="7">SUM(G18:G28)</f>
        <v>14</v>
      </c>
      <c r="H29" s="32">
        <f t="shared" ref="H29" si="8">SUM(H18:H28)</f>
        <v>15</v>
      </c>
      <c r="I29" s="32">
        <f t="shared" ref="I29" si="9">SUM(I18:I28)</f>
        <v>6</v>
      </c>
      <c r="J29" s="32">
        <f t="shared" ref="J29" si="10">SUM(J18:J28)</f>
        <v>9</v>
      </c>
      <c r="K29" s="32">
        <f t="shared" ref="K29" si="11">SUM(K18:K28)</f>
        <v>2</v>
      </c>
      <c r="L29" s="32">
        <f t="shared" ref="L29" si="12">SUM(L18:L28)</f>
        <v>27</v>
      </c>
      <c r="M29" s="32">
        <f t="shared" ref="M29" si="13">SUM(M18:M28)</f>
        <v>31</v>
      </c>
      <c r="N29" s="45"/>
      <c r="O29" s="45"/>
      <c r="P29" s="45"/>
      <c r="Q29" s="45"/>
      <c r="R29" s="46">
        <f>SUM(R18:R28)</f>
        <v>208</v>
      </c>
    </row>
    <row r="31" spans="1:18" ht="19.5" x14ac:dyDescent="0.3">
      <c r="A31" s="16" t="s">
        <v>4</v>
      </c>
      <c r="B31" s="74" t="s">
        <v>102</v>
      </c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10"/>
      <c r="O31" s="10"/>
      <c r="P31" s="10"/>
      <c r="Q31" s="10"/>
    </row>
    <row r="32" spans="1:18" ht="15.75" thickBot="1" x14ac:dyDescent="0.3">
      <c r="A32" t="s">
        <v>20</v>
      </c>
      <c r="B32" s="13" t="s">
        <v>103</v>
      </c>
      <c r="C32" s="13" t="s">
        <v>104</v>
      </c>
      <c r="D32" s="13" t="s">
        <v>105</v>
      </c>
      <c r="E32" s="13" t="s">
        <v>106</v>
      </c>
      <c r="F32" s="13" t="s">
        <v>107</v>
      </c>
      <c r="G32" s="13" t="s">
        <v>108</v>
      </c>
      <c r="H32" s="13" t="s">
        <v>109</v>
      </c>
      <c r="I32" s="13" t="s">
        <v>110</v>
      </c>
      <c r="J32" s="13" t="s">
        <v>111</v>
      </c>
      <c r="K32" s="13" t="s">
        <v>112</v>
      </c>
      <c r="L32" s="13" t="s">
        <v>113</v>
      </c>
      <c r="M32" s="13" t="s">
        <v>114</v>
      </c>
      <c r="N32" s="13" t="s">
        <v>115</v>
      </c>
      <c r="O32" s="13" t="s">
        <v>116</v>
      </c>
      <c r="P32" s="13" t="s">
        <v>117</v>
      </c>
      <c r="Q32" s="20" t="s">
        <v>118</v>
      </c>
    </row>
    <row r="33" spans="1:18" ht="19.5" x14ac:dyDescent="0.3">
      <c r="A33" s="16">
        <v>1</v>
      </c>
      <c r="B33" s="21">
        <v>2</v>
      </c>
      <c r="C33" s="22">
        <v>0</v>
      </c>
      <c r="D33" s="22">
        <v>1</v>
      </c>
      <c r="E33" s="23">
        <v>0</v>
      </c>
      <c r="F33" s="23">
        <v>0</v>
      </c>
      <c r="G33" s="23">
        <v>0</v>
      </c>
      <c r="H33" s="23">
        <v>2</v>
      </c>
      <c r="I33" s="23">
        <v>4</v>
      </c>
      <c r="J33" s="23">
        <v>4</v>
      </c>
      <c r="K33" s="23">
        <v>0</v>
      </c>
      <c r="L33" s="23">
        <v>3</v>
      </c>
      <c r="M33" s="23">
        <v>0</v>
      </c>
      <c r="N33" s="23">
        <v>3</v>
      </c>
      <c r="O33" s="23">
        <v>0</v>
      </c>
      <c r="P33" s="23">
        <v>0</v>
      </c>
      <c r="Q33" s="24">
        <v>2</v>
      </c>
      <c r="R33">
        <f t="shared" ref="R33:R44" si="14">SUM(B33:Q33)</f>
        <v>21</v>
      </c>
    </row>
    <row r="34" spans="1:18" ht="19.5" x14ac:dyDescent="0.3">
      <c r="A34" s="16">
        <v>2</v>
      </c>
      <c r="B34" s="25">
        <v>1</v>
      </c>
      <c r="C34" s="4">
        <v>2</v>
      </c>
      <c r="D34" s="4">
        <v>10</v>
      </c>
      <c r="E34" s="2">
        <v>0</v>
      </c>
      <c r="F34" s="2">
        <v>5</v>
      </c>
      <c r="G34" s="2">
        <v>3</v>
      </c>
      <c r="H34" s="2">
        <v>1</v>
      </c>
      <c r="I34" s="2">
        <v>1</v>
      </c>
      <c r="J34" s="2">
        <v>7</v>
      </c>
      <c r="K34" s="2">
        <v>1</v>
      </c>
      <c r="L34" s="2">
        <v>5</v>
      </c>
      <c r="M34" s="2">
        <v>7</v>
      </c>
      <c r="N34" s="2">
        <v>5</v>
      </c>
      <c r="O34" s="2">
        <v>0</v>
      </c>
      <c r="P34" s="2">
        <v>2</v>
      </c>
      <c r="Q34" s="26">
        <v>0</v>
      </c>
      <c r="R34">
        <f t="shared" si="14"/>
        <v>50</v>
      </c>
    </row>
    <row r="35" spans="1:18" ht="19.5" x14ac:dyDescent="0.3">
      <c r="A35" s="16">
        <v>3</v>
      </c>
      <c r="B35" s="25">
        <v>6</v>
      </c>
      <c r="C35" s="4">
        <v>2</v>
      </c>
      <c r="D35" s="4">
        <v>2</v>
      </c>
      <c r="E35" s="2">
        <v>3</v>
      </c>
      <c r="F35" s="2">
        <v>6</v>
      </c>
      <c r="G35" s="2">
        <v>9</v>
      </c>
      <c r="H35" s="2">
        <v>1</v>
      </c>
      <c r="I35" s="2">
        <v>0</v>
      </c>
      <c r="J35" s="2">
        <v>3</v>
      </c>
      <c r="K35" s="2">
        <v>3</v>
      </c>
      <c r="L35" s="2">
        <v>2</v>
      </c>
      <c r="M35" s="2">
        <v>9</v>
      </c>
      <c r="N35" s="2">
        <v>1</v>
      </c>
      <c r="O35" s="2">
        <v>2</v>
      </c>
      <c r="P35" s="2">
        <v>7</v>
      </c>
      <c r="Q35" s="26">
        <v>0</v>
      </c>
      <c r="R35">
        <f t="shared" si="14"/>
        <v>56</v>
      </c>
    </row>
    <row r="36" spans="1:18" ht="19.5" x14ac:dyDescent="0.3">
      <c r="A36" s="16">
        <v>4</v>
      </c>
      <c r="B36" s="25">
        <v>12</v>
      </c>
      <c r="C36" s="4">
        <v>1</v>
      </c>
      <c r="D36" s="4">
        <v>6</v>
      </c>
      <c r="E36" s="2">
        <v>0</v>
      </c>
      <c r="F36" s="2">
        <v>6</v>
      </c>
      <c r="G36" s="2">
        <v>21</v>
      </c>
      <c r="H36" s="2">
        <v>2</v>
      </c>
      <c r="I36" s="2">
        <v>3</v>
      </c>
      <c r="J36" s="2">
        <v>8</v>
      </c>
      <c r="K36" s="2">
        <v>0</v>
      </c>
      <c r="L36" s="2">
        <v>4</v>
      </c>
      <c r="M36" s="2">
        <v>5</v>
      </c>
      <c r="N36" s="2">
        <v>0</v>
      </c>
      <c r="O36" s="2">
        <v>8</v>
      </c>
      <c r="P36" s="2">
        <v>10</v>
      </c>
      <c r="Q36" s="26">
        <v>4</v>
      </c>
      <c r="R36">
        <f t="shared" si="14"/>
        <v>90</v>
      </c>
    </row>
    <row r="37" spans="1:18" ht="19.5" x14ac:dyDescent="0.3">
      <c r="A37" s="16">
        <v>5</v>
      </c>
      <c r="B37" s="25">
        <v>3</v>
      </c>
      <c r="C37" s="4">
        <v>0</v>
      </c>
      <c r="D37" s="4">
        <v>2</v>
      </c>
      <c r="E37" s="2">
        <v>0</v>
      </c>
      <c r="F37" s="2">
        <v>4</v>
      </c>
      <c r="G37" s="2">
        <v>7</v>
      </c>
      <c r="H37" s="2">
        <v>2</v>
      </c>
      <c r="I37" s="2">
        <v>5</v>
      </c>
      <c r="J37" s="2">
        <v>6</v>
      </c>
      <c r="K37" s="2">
        <v>0</v>
      </c>
      <c r="L37" s="2">
        <v>2</v>
      </c>
      <c r="M37" s="2">
        <v>1</v>
      </c>
      <c r="N37" s="2">
        <v>0</v>
      </c>
      <c r="O37" s="2">
        <v>12</v>
      </c>
      <c r="P37" s="2">
        <v>3</v>
      </c>
      <c r="Q37" s="26">
        <v>1</v>
      </c>
      <c r="R37">
        <f t="shared" si="14"/>
        <v>48</v>
      </c>
    </row>
    <row r="38" spans="1:18" ht="19.5" x14ac:dyDescent="0.3">
      <c r="A38" s="16">
        <v>6</v>
      </c>
      <c r="B38" s="25">
        <v>17</v>
      </c>
      <c r="C38" s="4">
        <v>0</v>
      </c>
      <c r="D38" s="4">
        <v>0</v>
      </c>
      <c r="E38" s="2">
        <v>0</v>
      </c>
      <c r="F38" s="2">
        <v>2</v>
      </c>
      <c r="G38" s="2">
        <v>11</v>
      </c>
      <c r="H38" s="2">
        <v>4</v>
      </c>
      <c r="I38" s="2">
        <v>2</v>
      </c>
      <c r="J38" s="2">
        <v>4</v>
      </c>
      <c r="K38" s="2">
        <v>0</v>
      </c>
      <c r="L38" s="2">
        <v>2</v>
      </c>
      <c r="M38" s="2">
        <v>2</v>
      </c>
      <c r="N38" s="2">
        <v>2</v>
      </c>
      <c r="O38" s="2">
        <v>0</v>
      </c>
      <c r="P38" s="2">
        <v>1</v>
      </c>
      <c r="Q38" s="26">
        <v>1</v>
      </c>
      <c r="R38">
        <f t="shared" si="14"/>
        <v>48</v>
      </c>
    </row>
    <row r="39" spans="1:18" ht="19.5" x14ac:dyDescent="0.3">
      <c r="A39" s="16">
        <v>7</v>
      </c>
      <c r="B39" s="25">
        <v>3</v>
      </c>
      <c r="C39" s="4">
        <v>11</v>
      </c>
      <c r="D39" s="4">
        <v>4</v>
      </c>
      <c r="E39" s="2">
        <v>1</v>
      </c>
      <c r="F39" s="2">
        <v>5</v>
      </c>
      <c r="G39" s="2">
        <v>16</v>
      </c>
      <c r="H39" s="2">
        <v>8</v>
      </c>
      <c r="I39" s="2">
        <v>6</v>
      </c>
      <c r="J39" s="2">
        <v>4</v>
      </c>
      <c r="K39" s="2">
        <v>3</v>
      </c>
      <c r="L39" s="2">
        <v>2</v>
      </c>
      <c r="M39" s="2">
        <v>6</v>
      </c>
      <c r="N39" s="2">
        <v>1</v>
      </c>
      <c r="O39" s="2">
        <v>0</v>
      </c>
      <c r="P39" s="2">
        <v>2</v>
      </c>
      <c r="Q39" s="26">
        <v>7</v>
      </c>
      <c r="R39">
        <f t="shared" si="14"/>
        <v>79</v>
      </c>
    </row>
    <row r="40" spans="1:18" ht="19.5" x14ac:dyDescent="0.3">
      <c r="A40" s="16">
        <v>8</v>
      </c>
      <c r="B40" s="25">
        <v>2</v>
      </c>
      <c r="C40" s="4">
        <v>0</v>
      </c>
      <c r="D40" s="4">
        <v>0</v>
      </c>
      <c r="E40" s="2">
        <v>0</v>
      </c>
      <c r="F40" s="2">
        <v>2</v>
      </c>
      <c r="G40" s="2">
        <v>6</v>
      </c>
      <c r="H40" s="2">
        <v>4</v>
      </c>
      <c r="I40" s="2">
        <v>1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1</v>
      </c>
      <c r="Q40" s="26">
        <v>0</v>
      </c>
      <c r="R40">
        <f t="shared" si="14"/>
        <v>16</v>
      </c>
    </row>
    <row r="41" spans="1:18" ht="19.8" x14ac:dyDescent="0.4">
      <c r="A41" s="16">
        <v>9</v>
      </c>
      <c r="B41" s="25">
        <v>0</v>
      </c>
      <c r="C41" s="4">
        <v>1</v>
      </c>
      <c r="D41" s="4">
        <v>1</v>
      </c>
      <c r="E41" s="2">
        <v>3</v>
      </c>
      <c r="F41" s="2">
        <v>10</v>
      </c>
      <c r="G41" s="2">
        <v>6</v>
      </c>
      <c r="H41" s="2">
        <v>0</v>
      </c>
      <c r="I41" s="2">
        <v>0</v>
      </c>
      <c r="J41" s="2">
        <v>11</v>
      </c>
      <c r="K41" s="2">
        <v>8</v>
      </c>
      <c r="L41" s="2">
        <v>3</v>
      </c>
      <c r="M41" s="2">
        <v>5</v>
      </c>
      <c r="N41" s="2">
        <v>1</v>
      </c>
      <c r="O41" s="2">
        <v>1</v>
      </c>
      <c r="P41" s="2">
        <v>0</v>
      </c>
      <c r="Q41" s="26">
        <v>0</v>
      </c>
      <c r="R41">
        <f t="shared" si="14"/>
        <v>50</v>
      </c>
    </row>
    <row r="42" spans="1:18" ht="19.8" x14ac:dyDescent="0.4">
      <c r="A42" s="44">
        <v>10</v>
      </c>
      <c r="B42" s="53">
        <v>3</v>
      </c>
      <c r="C42" s="14">
        <v>2</v>
      </c>
      <c r="D42" s="14">
        <v>3</v>
      </c>
      <c r="E42" s="13">
        <v>0</v>
      </c>
      <c r="F42" s="13">
        <v>7</v>
      </c>
      <c r="G42" s="13">
        <v>2</v>
      </c>
      <c r="H42" s="13">
        <v>0</v>
      </c>
      <c r="I42" s="13">
        <v>0</v>
      </c>
      <c r="J42" s="13">
        <v>0</v>
      </c>
      <c r="K42" s="13">
        <v>5</v>
      </c>
      <c r="L42" s="13">
        <v>3</v>
      </c>
      <c r="M42" s="13">
        <v>2</v>
      </c>
      <c r="N42" s="13">
        <v>2</v>
      </c>
      <c r="O42" s="13">
        <v>1</v>
      </c>
      <c r="P42" s="13">
        <v>3</v>
      </c>
      <c r="Q42" s="54">
        <v>0</v>
      </c>
      <c r="R42">
        <f t="shared" si="14"/>
        <v>33</v>
      </c>
    </row>
    <row r="43" spans="1:18" ht="20.399999999999999" thickBot="1" x14ac:dyDescent="0.45">
      <c r="A43" s="16">
        <v>11</v>
      </c>
      <c r="B43" s="27">
        <v>0</v>
      </c>
      <c r="C43" s="28">
        <v>0</v>
      </c>
      <c r="D43" s="28">
        <v>0</v>
      </c>
      <c r="E43" s="29">
        <v>0</v>
      </c>
      <c r="F43" s="29">
        <v>1</v>
      </c>
      <c r="G43" s="29">
        <v>0</v>
      </c>
      <c r="H43" s="29">
        <v>0</v>
      </c>
      <c r="I43" s="29">
        <v>0</v>
      </c>
      <c r="J43" s="29">
        <v>2</v>
      </c>
      <c r="K43" s="29">
        <v>0</v>
      </c>
      <c r="L43" s="29">
        <v>0</v>
      </c>
      <c r="M43" s="29">
        <v>0</v>
      </c>
      <c r="N43" s="29">
        <v>0</v>
      </c>
      <c r="O43" s="29">
        <v>2</v>
      </c>
      <c r="P43" s="29">
        <v>0</v>
      </c>
      <c r="Q43" s="30">
        <v>0</v>
      </c>
      <c r="R43">
        <f t="shared" si="14"/>
        <v>5</v>
      </c>
    </row>
    <row r="44" spans="1:18" x14ac:dyDescent="0.3">
      <c r="A44" s="31" t="s">
        <v>52</v>
      </c>
      <c r="B44" s="32">
        <f>SUM(B33:B43)</f>
        <v>49</v>
      </c>
      <c r="C44" s="32">
        <f t="shared" ref="C44" si="15">SUM(C33:C43)</f>
        <v>19</v>
      </c>
      <c r="D44" s="32">
        <f t="shared" ref="D44" si="16">SUM(D33:D43)</f>
        <v>29</v>
      </c>
      <c r="E44" s="32">
        <f t="shared" ref="E44" si="17">SUM(E33:E43)</f>
        <v>7</v>
      </c>
      <c r="F44" s="32">
        <f t="shared" ref="F44" si="18">SUM(F33:F43)</f>
        <v>48</v>
      </c>
      <c r="G44" s="32">
        <f t="shared" ref="G44" si="19">SUM(G33:G43)</f>
        <v>81</v>
      </c>
      <c r="H44" s="32">
        <f>SUM(H33:H43)</f>
        <v>24</v>
      </c>
      <c r="I44" s="32">
        <f t="shared" ref="I44" si="20">SUM(I33:I43)</f>
        <v>22</v>
      </c>
      <c r="J44" s="32">
        <f t="shared" ref="J44" si="21">SUM(J33:J43)</f>
        <v>49</v>
      </c>
      <c r="K44" s="32">
        <f t="shared" ref="K44" si="22">SUM(K33:K43)</f>
        <v>20</v>
      </c>
      <c r="L44" s="32">
        <f t="shared" ref="L44" si="23">SUM(L33:L43)</f>
        <v>26</v>
      </c>
      <c r="M44" s="32">
        <f t="shared" ref="M44:Q44" si="24">SUM(M33:M43)</f>
        <v>37</v>
      </c>
      <c r="N44" s="32">
        <f t="shared" si="24"/>
        <v>15</v>
      </c>
      <c r="O44" s="32">
        <f t="shared" si="24"/>
        <v>26</v>
      </c>
      <c r="P44" s="32">
        <f t="shared" si="24"/>
        <v>29</v>
      </c>
      <c r="Q44" s="32">
        <f t="shared" si="24"/>
        <v>15</v>
      </c>
      <c r="R44">
        <f t="shared" si="14"/>
        <v>496</v>
      </c>
    </row>
  </sheetData>
  <mergeCells count="3">
    <mergeCell ref="B1:Q1"/>
    <mergeCell ref="B16:Q16"/>
    <mergeCell ref="B31:M3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workbookViewId="0">
      <selection activeCell="S20" sqref="S20"/>
    </sheetView>
  </sheetViews>
  <sheetFormatPr defaultRowHeight="14.4" x14ac:dyDescent="0.3"/>
  <cols>
    <col min="1" max="1" width="3" bestFit="1" customWidth="1"/>
    <col min="2" max="2" width="16.88671875" bestFit="1" customWidth="1"/>
    <col min="3" max="3" width="10.88671875" bestFit="1" customWidth="1"/>
    <col min="4" max="4" width="5" bestFit="1" customWidth="1"/>
    <col min="5" max="5" width="4.88671875" customWidth="1"/>
    <col min="6" max="6" width="3" bestFit="1" customWidth="1"/>
    <col min="7" max="7" width="21.109375" bestFit="1" customWidth="1"/>
    <col min="8" max="8" width="10.88671875" bestFit="1" customWidth="1"/>
    <col min="9" max="9" width="5" bestFit="1" customWidth="1"/>
    <col min="10" max="10" width="5" customWidth="1"/>
    <col min="11" max="11" width="3" bestFit="1" customWidth="1"/>
    <col min="12" max="12" width="19.33203125" bestFit="1" customWidth="1"/>
    <col min="13" max="13" width="10.88671875" bestFit="1" customWidth="1"/>
    <col min="14" max="14" width="5" bestFit="1" customWidth="1"/>
  </cols>
  <sheetData>
    <row r="1" spans="1:14" ht="15" x14ac:dyDescent="0.25">
      <c r="D1" s="2">
        <f>'FONO 6'!B18</f>
        <v>4468</v>
      </c>
      <c r="I1" s="2">
        <f>'FONO 6'!D18</f>
        <v>556</v>
      </c>
      <c r="N1" s="2">
        <f>'FONO 6'!F18</f>
        <v>1011</v>
      </c>
    </row>
    <row r="2" spans="1:14" ht="15" x14ac:dyDescent="0.25">
      <c r="B2" s="76" t="s">
        <v>11</v>
      </c>
      <c r="C2" s="76"/>
      <c r="D2" s="76"/>
      <c r="G2" s="76" t="s">
        <v>11</v>
      </c>
      <c r="H2" s="76"/>
      <c r="I2" s="76"/>
      <c r="J2" s="17"/>
      <c r="L2" s="76" t="s">
        <v>11</v>
      </c>
      <c r="M2" s="76"/>
      <c r="N2" s="76"/>
    </row>
    <row r="3" spans="1:14" ht="19.5" x14ac:dyDescent="0.3">
      <c r="A3" s="47"/>
      <c r="B3" s="77" t="s">
        <v>12</v>
      </c>
      <c r="C3" s="77"/>
      <c r="D3" s="77"/>
      <c r="E3" s="47"/>
      <c r="F3" s="47"/>
      <c r="G3" s="77" t="s">
        <v>13</v>
      </c>
      <c r="H3" s="77"/>
      <c r="I3" s="77"/>
      <c r="J3" s="48"/>
      <c r="K3" s="47"/>
      <c r="L3" s="77" t="s">
        <v>14</v>
      </c>
      <c r="M3" s="77"/>
      <c r="N3" s="77"/>
    </row>
    <row r="4" spans="1:14" ht="15" x14ac:dyDescent="0.25">
      <c r="A4" s="47"/>
      <c r="B4" s="78" t="s">
        <v>71</v>
      </c>
      <c r="C4" s="78"/>
      <c r="D4" s="78"/>
      <c r="E4" s="47"/>
      <c r="F4" s="47"/>
      <c r="G4" s="79" t="s">
        <v>70</v>
      </c>
      <c r="H4" s="79"/>
      <c r="I4" s="79"/>
      <c r="J4" s="9"/>
      <c r="K4" s="47"/>
      <c r="L4" s="79" t="s">
        <v>69</v>
      </c>
      <c r="M4" s="79"/>
      <c r="N4" s="79"/>
    </row>
    <row r="5" spans="1:14" ht="15" x14ac:dyDescent="0.25">
      <c r="A5" s="47"/>
      <c r="B5" s="12" t="s">
        <v>15</v>
      </c>
      <c r="C5" s="12" t="s">
        <v>16</v>
      </c>
      <c r="D5" s="12" t="s">
        <v>17</v>
      </c>
      <c r="E5" s="47"/>
      <c r="F5" s="47"/>
      <c r="G5" s="12" t="s">
        <v>15</v>
      </c>
      <c r="H5" s="12" t="s">
        <v>16</v>
      </c>
      <c r="I5" s="12" t="s">
        <v>17</v>
      </c>
      <c r="J5" s="47"/>
      <c r="K5" s="47"/>
      <c r="L5" s="12" t="s">
        <v>15</v>
      </c>
      <c r="M5" s="12" t="s">
        <v>16</v>
      </c>
      <c r="N5" s="12" t="s">
        <v>17</v>
      </c>
    </row>
    <row r="6" spans="1:14" ht="15" x14ac:dyDescent="0.25">
      <c r="A6" s="42">
        <v>1</v>
      </c>
      <c r="B6" s="40" t="s">
        <v>122</v>
      </c>
      <c r="C6" s="12">
        <v>522</v>
      </c>
      <c r="D6" s="12">
        <f t="shared" ref="D6:D21" si="0">$D$1+C6</f>
        <v>4990</v>
      </c>
      <c r="E6" s="47"/>
      <c r="F6" s="38">
        <v>1</v>
      </c>
      <c r="G6" s="40" t="s">
        <v>135</v>
      </c>
      <c r="H6" s="12">
        <v>50</v>
      </c>
      <c r="I6" s="12">
        <f t="shared" ref="I6:I17" si="1">$I$1+H6</f>
        <v>606</v>
      </c>
      <c r="J6" s="47"/>
      <c r="K6" s="38">
        <v>1</v>
      </c>
      <c r="L6" s="40" t="s">
        <v>150</v>
      </c>
      <c r="M6" s="12">
        <v>81</v>
      </c>
      <c r="N6" s="12">
        <f t="shared" ref="N6:N21" si="2">$N$1+M6</f>
        <v>1092</v>
      </c>
    </row>
    <row r="7" spans="1:14" ht="15" x14ac:dyDescent="0.25">
      <c r="A7" s="42">
        <v>2</v>
      </c>
      <c r="B7" s="40" t="s">
        <v>124</v>
      </c>
      <c r="C7" s="12">
        <v>429</v>
      </c>
      <c r="D7" s="12">
        <f t="shared" si="0"/>
        <v>4897</v>
      </c>
      <c r="E7" s="47"/>
      <c r="F7" s="47">
        <v>2</v>
      </c>
      <c r="G7" s="40" t="s">
        <v>144</v>
      </c>
      <c r="H7" s="12">
        <v>31</v>
      </c>
      <c r="I7" s="12">
        <f t="shared" si="1"/>
        <v>587</v>
      </c>
      <c r="J7" s="47"/>
      <c r="K7" s="38">
        <v>2</v>
      </c>
      <c r="L7" s="40" t="s">
        <v>145</v>
      </c>
      <c r="M7" s="12">
        <v>49</v>
      </c>
      <c r="N7" s="12">
        <f t="shared" si="2"/>
        <v>1060</v>
      </c>
    </row>
    <row r="8" spans="1:14" ht="15" x14ac:dyDescent="0.25">
      <c r="A8" s="42">
        <v>3</v>
      </c>
      <c r="B8" s="40" t="s">
        <v>133</v>
      </c>
      <c r="C8" s="12">
        <v>367</v>
      </c>
      <c r="D8" s="12">
        <f t="shared" si="0"/>
        <v>4835</v>
      </c>
      <c r="E8" s="47"/>
      <c r="F8" s="47">
        <v>3</v>
      </c>
      <c r="G8" s="40" t="s">
        <v>143</v>
      </c>
      <c r="H8" s="12">
        <v>27</v>
      </c>
      <c r="I8" s="12">
        <f t="shared" si="1"/>
        <v>583</v>
      </c>
      <c r="J8" s="47"/>
      <c r="K8" s="47">
        <v>3</v>
      </c>
      <c r="L8" s="40" t="s">
        <v>152</v>
      </c>
      <c r="M8" s="12">
        <v>49</v>
      </c>
      <c r="N8" s="12">
        <f t="shared" si="2"/>
        <v>1060</v>
      </c>
    </row>
    <row r="9" spans="1:14" ht="15" x14ac:dyDescent="0.25">
      <c r="A9" s="42">
        <v>4</v>
      </c>
      <c r="B9" s="40" t="s">
        <v>120</v>
      </c>
      <c r="C9" s="12">
        <v>322</v>
      </c>
      <c r="D9" s="12">
        <f t="shared" si="0"/>
        <v>4790</v>
      </c>
      <c r="E9" s="47"/>
      <c r="F9" s="47">
        <v>4</v>
      </c>
      <c r="G9" s="40" t="s">
        <v>136</v>
      </c>
      <c r="H9" s="12">
        <v>19</v>
      </c>
      <c r="I9" s="12">
        <f t="shared" si="1"/>
        <v>575</v>
      </c>
      <c r="J9" s="47"/>
      <c r="K9" s="47">
        <v>4</v>
      </c>
      <c r="L9" s="40" t="s">
        <v>149</v>
      </c>
      <c r="M9" s="12">
        <v>48</v>
      </c>
      <c r="N9" s="12">
        <f t="shared" si="2"/>
        <v>1059</v>
      </c>
    </row>
    <row r="10" spans="1:14" ht="15" x14ac:dyDescent="0.25">
      <c r="A10" s="42">
        <v>5</v>
      </c>
      <c r="B10" s="40" t="s">
        <v>119</v>
      </c>
      <c r="C10" s="12">
        <v>301</v>
      </c>
      <c r="D10" s="12">
        <f t="shared" si="0"/>
        <v>4769</v>
      </c>
      <c r="E10" s="47"/>
      <c r="F10" s="47">
        <v>5</v>
      </c>
      <c r="G10" s="40" t="s">
        <v>139</v>
      </c>
      <c r="H10" s="12">
        <v>15</v>
      </c>
      <c r="I10" s="12">
        <f t="shared" si="1"/>
        <v>571</v>
      </c>
      <c r="J10" s="47"/>
      <c r="K10" s="47">
        <v>5</v>
      </c>
      <c r="L10" s="40" t="s">
        <v>155</v>
      </c>
      <c r="M10" s="12">
        <v>37</v>
      </c>
      <c r="N10" s="12">
        <f t="shared" si="2"/>
        <v>1048</v>
      </c>
    </row>
    <row r="11" spans="1:14" ht="15" x14ac:dyDescent="0.25">
      <c r="A11" s="42">
        <v>6</v>
      </c>
      <c r="B11" s="40" t="s">
        <v>131</v>
      </c>
      <c r="C11" s="12">
        <v>260</v>
      </c>
      <c r="D11" s="12">
        <f t="shared" si="0"/>
        <v>4728</v>
      </c>
      <c r="E11" s="47"/>
      <c r="F11" s="47">
        <v>6</v>
      </c>
      <c r="G11" s="40" t="s">
        <v>125</v>
      </c>
      <c r="H11" s="12">
        <v>14</v>
      </c>
      <c r="I11" s="12">
        <f t="shared" si="1"/>
        <v>570</v>
      </c>
      <c r="J11" s="47"/>
      <c r="K11" s="47">
        <v>6</v>
      </c>
      <c r="L11" s="12" t="s">
        <v>147</v>
      </c>
      <c r="M11" s="12">
        <v>29</v>
      </c>
      <c r="N11" s="12">
        <f t="shared" si="2"/>
        <v>1040</v>
      </c>
    </row>
    <row r="12" spans="1:14" ht="15" x14ac:dyDescent="0.25">
      <c r="A12" s="42">
        <v>7</v>
      </c>
      <c r="B12" s="40" t="s">
        <v>129</v>
      </c>
      <c r="C12" s="12">
        <v>245</v>
      </c>
      <c r="D12" s="12">
        <f t="shared" si="0"/>
        <v>4713</v>
      </c>
      <c r="E12" s="47"/>
      <c r="F12" s="47">
        <v>7</v>
      </c>
      <c r="G12" s="40" t="s">
        <v>137</v>
      </c>
      <c r="H12" s="12">
        <v>13</v>
      </c>
      <c r="I12" s="12">
        <f t="shared" si="1"/>
        <v>569</v>
      </c>
      <c r="J12" s="47"/>
      <c r="K12" s="47">
        <v>7</v>
      </c>
      <c r="L12" s="12" t="s">
        <v>158</v>
      </c>
      <c r="M12" s="12">
        <v>29</v>
      </c>
      <c r="N12" s="12">
        <f t="shared" si="2"/>
        <v>1040</v>
      </c>
    </row>
    <row r="13" spans="1:14" ht="15" x14ac:dyDescent="0.25">
      <c r="A13" s="42">
        <v>8</v>
      </c>
      <c r="B13" s="40" t="s">
        <v>127</v>
      </c>
      <c r="C13" s="12">
        <v>243</v>
      </c>
      <c r="D13" s="12">
        <f t="shared" si="0"/>
        <v>4711</v>
      </c>
      <c r="E13" s="47"/>
      <c r="F13" s="47">
        <v>8</v>
      </c>
      <c r="G13" s="40" t="s">
        <v>138</v>
      </c>
      <c r="H13" s="12">
        <v>12</v>
      </c>
      <c r="I13" s="12">
        <f t="shared" si="1"/>
        <v>568</v>
      </c>
      <c r="J13" s="47"/>
      <c r="K13" s="47">
        <v>8</v>
      </c>
      <c r="L13" s="40" t="s">
        <v>154</v>
      </c>
      <c r="M13" s="12">
        <v>26</v>
      </c>
      <c r="N13" s="12">
        <f t="shared" si="2"/>
        <v>1037</v>
      </c>
    </row>
    <row r="14" spans="1:14" ht="15" x14ac:dyDescent="0.25">
      <c r="A14" s="42">
        <v>9</v>
      </c>
      <c r="B14" s="40" t="s">
        <v>123</v>
      </c>
      <c r="C14" s="12">
        <v>238</v>
      </c>
      <c r="D14" s="12">
        <f t="shared" si="0"/>
        <v>4706</v>
      </c>
      <c r="E14" s="47"/>
      <c r="F14" s="47">
        <v>9</v>
      </c>
      <c r="G14" s="40" t="s">
        <v>60</v>
      </c>
      <c r="H14" s="12">
        <v>10</v>
      </c>
      <c r="I14" s="12">
        <f t="shared" si="1"/>
        <v>566</v>
      </c>
      <c r="J14" s="47"/>
      <c r="K14" s="47">
        <v>9</v>
      </c>
      <c r="L14" s="40" t="s">
        <v>157</v>
      </c>
      <c r="M14" s="12">
        <v>26</v>
      </c>
      <c r="N14" s="12">
        <f t="shared" si="2"/>
        <v>1037</v>
      </c>
    </row>
    <row r="15" spans="1:14" ht="15" x14ac:dyDescent="0.25">
      <c r="A15" s="42">
        <v>10</v>
      </c>
      <c r="B15" s="40" t="s">
        <v>130</v>
      </c>
      <c r="C15" s="12">
        <v>234</v>
      </c>
      <c r="D15" s="12">
        <f t="shared" si="0"/>
        <v>4702</v>
      </c>
      <c r="E15" s="47"/>
      <c r="F15" s="47">
        <v>10</v>
      </c>
      <c r="G15" s="40" t="s">
        <v>141</v>
      </c>
      <c r="H15" s="12">
        <v>9</v>
      </c>
      <c r="I15" s="12">
        <f t="shared" si="1"/>
        <v>565</v>
      </c>
      <c r="J15" s="47"/>
      <c r="K15" s="47">
        <v>10</v>
      </c>
      <c r="L15" s="40" t="s">
        <v>132</v>
      </c>
      <c r="M15" s="12">
        <v>24</v>
      </c>
      <c r="N15" s="12">
        <f t="shared" si="2"/>
        <v>1035</v>
      </c>
    </row>
    <row r="16" spans="1:14" ht="15" x14ac:dyDescent="0.25">
      <c r="A16" s="42">
        <v>11</v>
      </c>
      <c r="B16" s="40" t="s">
        <v>121</v>
      </c>
      <c r="C16" s="12">
        <v>217</v>
      </c>
      <c r="D16" s="12">
        <f t="shared" si="0"/>
        <v>4685</v>
      </c>
      <c r="E16" s="47"/>
      <c r="F16" s="47">
        <v>11</v>
      </c>
      <c r="G16" s="40" t="s">
        <v>140</v>
      </c>
      <c r="H16" s="12">
        <v>6</v>
      </c>
      <c r="I16" s="12">
        <f t="shared" si="1"/>
        <v>562</v>
      </c>
      <c r="J16" s="47"/>
      <c r="K16" s="47">
        <v>11</v>
      </c>
      <c r="L16" s="40" t="s">
        <v>151</v>
      </c>
      <c r="M16" s="12">
        <v>22</v>
      </c>
      <c r="N16" s="12">
        <f t="shared" si="2"/>
        <v>1033</v>
      </c>
    </row>
    <row r="17" spans="1:14" ht="15" x14ac:dyDescent="0.25">
      <c r="A17" s="47">
        <v>12</v>
      </c>
      <c r="B17" s="40" t="s">
        <v>125</v>
      </c>
      <c r="C17" s="12">
        <v>211</v>
      </c>
      <c r="D17" s="12">
        <f t="shared" si="0"/>
        <v>4679</v>
      </c>
      <c r="E17" s="47"/>
      <c r="F17" s="47">
        <v>12</v>
      </c>
      <c r="G17" s="12" t="s">
        <v>142</v>
      </c>
      <c r="H17" s="12">
        <v>2</v>
      </c>
      <c r="I17" s="12">
        <f t="shared" si="1"/>
        <v>558</v>
      </c>
      <c r="J17" s="47"/>
      <c r="K17" s="47">
        <v>12</v>
      </c>
      <c r="L17" s="12" t="s">
        <v>153</v>
      </c>
      <c r="M17" s="12">
        <v>20</v>
      </c>
      <c r="N17" s="12">
        <f t="shared" si="2"/>
        <v>1031</v>
      </c>
    </row>
    <row r="18" spans="1:14" ht="15" x14ac:dyDescent="0.25">
      <c r="A18" s="47">
        <v>13</v>
      </c>
      <c r="B18" s="40" t="s">
        <v>126</v>
      </c>
      <c r="C18" s="12">
        <v>180</v>
      </c>
      <c r="D18" s="12">
        <f t="shared" si="0"/>
        <v>4648</v>
      </c>
      <c r="E18" s="47"/>
      <c r="F18" s="49"/>
      <c r="G18" s="49"/>
      <c r="H18" s="49">
        <f>SUM(H6:H17)</f>
        <v>208</v>
      </c>
      <c r="I18" s="49"/>
      <c r="J18" s="47"/>
      <c r="K18" s="47">
        <v>13</v>
      </c>
      <c r="L18" s="12" t="s">
        <v>146</v>
      </c>
      <c r="M18" s="12">
        <v>19</v>
      </c>
      <c r="N18" s="12">
        <f t="shared" si="2"/>
        <v>1030</v>
      </c>
    </row>
    <row r="19" spans="1:14" ht="15" x14ac:dyDescent="0.25">
      <c r="A19" s="47">
        <v>14</v>
      </c>
      <c r="B19" s="40" t="s">
        <v>134</v>
      </c>
      <c r="C19" s="12">
        <v>176</v>
      </c>
      <c r="D19" s="12">
        <f t="shared" si="0"/>
        <v>4644</v>
      </c>
      <c r="E19" s="47"/>
      <c r="F19" s="49"/>
      <c r="G19" s="49"/>
      <c r="H19" s="49"/>
      <c r="I19" s="49"/>
      <c r="J19" s="47"/>
      <c r="K19" s="47">
        <v>14</v>
      </c>
      <c r="L19" s="12" t="s">
        <v>156</v>
      </c>
      <c r="M19" s="12">
        <v>15</v>
      </c>
      <c r="N19" s="12">
        <f t="shared" si="2"/>
        <v>1026</v>
      </c>
    </row>
    <row r="20" spans="1:14" ht="15" x14ac:dyDescent="0.25">
      <c r="A20" s="47">
        <v>15</v>
      </c>
      <c r="B20" s="40" t="s">
        <v>128</v>
      </c>
      <c r="C20" s="12">
        <v>155</v>
      </c>
      <c r="D20" s="12">
        <f t="shared" si="0"/>
        <v>4623</v>
      </c>
      <c r="E20" s="47"/>
      <c r="F20" s="49"/>
      <c r="G20" s="49"/>
      <c r="H20" s="49"/>
      <c r="I20" s="49"/>
      <c r="J20" s="47"/>
      <c r="K20" s="47">
        <v>15</v>
      </c>
      <c r="L20" s="12" t="s">
        <v>159</v>
      </c>
      <c r="M20" s="12">
        <v>15</v>
      </c>
      <c r="N20" s="12">
        <f t="shared" si="2"/>
        <v>1026</v>
      </c>
    </row>
    <row r="21" spans="1:14" ht="15" x14ac:dyDescent="0.25">
      <c r="A21" s="47">
        <v>16</v>
      </c>
      <c r="B21" s="12" t="s">
        <v>132</v>
      </c>
      <c r="C21" s="12">
        <v>145</v>
      </c>
      <c r="D21" s="12">
        <f t="shared" si="0"/>
        <v>4613</v>
      </c>
      <c r="E21" s="47"/>
      <c r="F21" s="49"/>
      <c r="G21" s="49"/>
      <c r="H21" s="49"/>
      <c r="I21" s="49"/>
      <c r="J21" s="47"/>
      <c r="K21" s="47">
        <v>16</v>
      </c>
      <c r="L21" s="12" t="s">
        <v>148</v>
      </c>
      <c r="M21" s="12">
        <v>7</v>
      </c>
      <c r="N21" s="12">
        <f t="shared" si="2"/>
        <v>1018</v>
      </c>
    </row>
    <row r="22" spans="1:14" ht="15" x14ac:dyDescent="0.25">
      <c r="A22" s="47"/>
      <c r="B22" s="47"/>
      <c r="C22" s="47">
        <f>SUM(C6:C21)</f>
        <v>4245</v>
      </c>
      <c r="D22" s="47"/>
      <c r="E22" s="47"/>
      <c r="F22" s="47"/>
      <c r="G22" s="47"/>
      <c r="H22" s="47"/>
      <c r="I22" s="47"/>
      <c r="J22" s="47"/>
      <c r="K22" s="47"/>
      <c r="L22" s="47"/>
      <c r="M22" s="47">
        <f>SUM(M6:M21)</f>
        <v>496</v>
      </c>
      <c r="N22" s="47"/>
    </row>
    <row r="23" spans="1:14" ht="15" x14ac:dyDescent="0.25">
      <c r="A23" s="47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</row>
    <row r="24" spans="1:14" ht="15" x14ac:dyDescent="0.25">
      <c r="A24" s="47"/>
      <c r="B24" s="78" t="s">
        <v>18</v>
      </c>
      <c r="C24" s="78"/>
      <c r="D24" s="50">
        <f>D1</f>
        <v>4468</v>
      </c>
      <c r="E24" s="47"/>
      <c r="F24" s="47"/>
      <c r="G24" s="78" t="s">
        <v>18</v>
      </c>
      <c r="H24" s="78"/>
      <c r="I24" s="50">
        <f>I1</f>
        <v>556</v>
      </c>
      <c r="J24" s="47"/>
      <c r="K24" s="47"/>
      <c r="L24" s="78" t="s">
        <v>18</v>
      </c>
      <c r="M24" s="78"/>
      <c r="N24" s="12">
        <f>N1</f>
        <v>1011</v>
      </c>
    </row>
    <row r="25" spans="1:14" ht="15" x14ac:dyDescent="0.25">
      <c r="A25" s="47"/>
      <c r="B25" s="51" t="s">
        <v>19</v>
      </c>
      <c r="C25" s="12"/>
      <c r="D25" s="47"/>
      <c r="E25" s="47"/>
      <c r="F25" s="47"/>
      <c r="G25" s="51" t="s">
        <v>19</v>
      </c>
      <c r="H25" s="12"/>
      <c r="I25" s="47"/>
      <c r="J25" s="47"/>
      <c r="K25" s="47"/>
      <c r="L25" s="51" t="s">
        <v>19</v>
      </c>
      <c r="M25" s="12"/>
      <c r="N25" s="47"/>
    </row>
    <row r="26" spans="1:14" ht="15" x14ac:dyDescent="0.25">
      <c r="A26" s="47"/>
      <c r="B26" s="12">
        <v>1</v>
      </c>
      <c r="C26" s="36">
        <f>$D$24/B26</f>
        <v>4468</v>
      </c>
      <c r="D26" s="47"/>
      <c r="E26" s="47"/>
      <c r="F26" s="47"/>
      <c r="G26" s="12">
        <v>1</v>
      </c>
      <c r="H26" s="36">
        <f>$I$24/G26</f>
        <v>556</v>
      </c>
      <c r="I26" s="47"/>
      <c r="J26" s="47"/>
      <c r="K26" s="47"/>
      <c r="L26" s="12">
        <v>1</v>
      </c>
      <c r="M26" s="36">
        <f>$N$24/L26</f>
        <v>1011</v>
      </c>
      <c r="N26" s="47"/>
    </row>
    <row r="27" spans="1:14" ht="15" x14ac:dyDescent="0.25">
      <c r="A27" s="47"/>
      <c r="B27" s="12">
        <v>2</v>
      </c>
      <c r="C27" s="36">
        <f t="shared" ref="C27:C30" si="3">$D$24/B27</f>
        <v>2234</v>
      </c>
      <c r="D27" s="47"/>
      <c r="E27" s="47"/>
      <c r="F27" s="47"/>
      <c r="G27" s="12">
        <v>2</v>
      </c>
      <c r="H27" s="36">
        <f t="shared" ref="H27:H30" si="4">$I$24/G27</f>
        <v>278</v>
      </c>
      <c r="I27" s="47"/>
      <c r="J27" s="47"/>
      <c r="K27" s="47"/>
      <c r="L27" s="12">
        <v>2</v>
      </c>
      <c r="M27" s="36">
        <f t="shared" ref="M27:M30" si="5">$N$24/L27</f>
        <v>505.5</v>
      </c>
      <c r="N27" s="47"/>
    </row>
    <row r="28" spans="1:14" ht="15" x14ac:dyDescent="0.25">
      <c r="A28" s="47"/>
      <c r="B28" s="12">
        <v>3</v>
      </c>
      <c r="C28" s="36">
        <f t="shared" si="3"/>
        <v>1489.3333333333333</v>
      </c>
      <c r="D28" s="47"/>
      <c r="E28" s="47"/>
      <c r="F28" s="47"/>
      <c r="G28" s="12">
        <v>3</v>
      </c>
      <c r="H28" s="36">
        <f t="shared" si="4"/>
        <v>185.33333333333334</v>
      </c>
      <c r="I28" s="47"/>
      <c r="J28" s="47"/>
      <c r="K28" s="47"/>
      <c r="L28" s="12">
        <v>3</v>
      </c>
      <c r="M28" s="36">
        <f t="shared" si="5"/>
        <v>337</v>
      </c>
      <c r="N28" s="47"/>
    </row>
    <row r="29" spans="1:14" ht="15" x14ac:dyDescent="0.25">
      <c r="A29" s="47"/>
      <c r="B29" s="12">
        <v>4</v>
      </c>
      <c r="C29" s="36">
        <f t="shared" si="3"/>
        <v>1117</v>
      </c>
      <c r="D29" s="47"/>
      <c r="E29" s="47"/>
      <c r="F29" s="47"/>
      <c r="G29" s="12">
        <v>4</v>
      </c>
      <c r="H29" s="36">
        <f t="shared" si="4"/>
        <v>139</v>
      </c>
      <c r="I29" s="47"/>
      <c r="J29" s="47"/>
      <c r="K29" s="47"/>
      <c r="L29" s="12">
        <v>4</v>
      </c>
      <c r="M29" s="36">
        <f t="shared" si="5"/>
        <v>252.75</v>
      </c>
      <c r="N29" s="47"/>
    </row>
    <row r="30" spans="1:14" x14ac:dyDescent="0.3">
      <c r="A30" s="47"/>
      <c r="B30" s="12">
        <v>5</v>
      </c>
      <c r="C30" s="36">
        <f t="shared" si="3"/>
        <v>893.6</v>
      </c>
      <c r="D30" s="47"/>
      <c r="E30" s="47"/>
      <c r="F30" s="47"/>
      <c r="G30" s="12">
        <v>5</v>
      </c>
      <c r="H30" s="36">
        <f t="shared" si="4"/>
        <v>111.2</v>
      </c>
      <c r="I30" s="47"/>
      <c r="J30" s="47"/>
      <c r="K30" s="47"/>
      <c r="L30" s="12">
        <v>5</v>
      </c>
      <c r="M30" s="36">
        <f t="shared" si="5"/>
        <v>202.2</v>
      </c>
      <c r="N30" s="47"/>
    </row>
  </sheetData>
  <sortState ref="L6:N21">
    <sortCondition descending="1" ref="N6:N21"/>
  </sortState>
  <mergeCells count="12">
    <mergeCell ref="B4:D4"/>
    <mergeCell ref="G4:I4"/>
    <mergeCell ref="L4:N4"/>
    <mergeCell ref="G24:H24"/>
    <mergeCell ref="L24:M24"/>
    <mergeCell ref="B24:C24"/>
    <mergeCell ref="B2:D2"/>
    <mergeCell ref="G2:I2"/>
    <mergeCell ref="L2:N2"/>
    <mergeCell ref="B3:D3"/>
    <mergeCell ref="G3:I3"/>
    <mergeCell ref="L3:N3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workbookViewId="0">
      <selection activeCell="N34" sqref="N34"/>
    </sheetView>
  </sheetViews>
  <sheetFormatPr defaultRowHeight="14.4" x14ac:dyDescent="0.3"/>
  <cols>
    <col min="1" max="1" width="3" bestFit="1" customWidth="1"/>
    <col min="2" max="2" width="16.88671875" bestFit="1" customWidth="1"/>
    <col min="3" max="3" width="10.88671875" bestFit="1" customWidth="1"/>
    <col min="4" max="4" width="5" bestFit="1" customWidth="1"/>
    <col min="5" max="5" width="4.88671875" customWidth="1"/>
    <col min="6" max="6" width="3" bestFit="1" customWidth="1"/>
    <col min="7" max="7" width="21.109375" bestFit="1" customWidth="1"/>
    <col min="8" max="8" width="10.88671875" bestFit="1" customWidth="1"/>
    <col min="9" max="9" width="5" bestFit="1" customWidth="1"/>
    <col min="10" max="10" width="5" customWidth="1"/>
    <col min="11" max="11" width="3" bestFit="1" customWidth="1"/>
    <col min="12" max="12" width="19.33203125" bestFit="1" customWidth="1"/>
    <col min="13" max="13" width="10.88671875" bestFit="1" customWidth="1"/>
    <col min="14" max="14" width="5" bestFit="1" customWidth="1"/>
  </cols>
  <sheetData>
    <row r="1" spans="1:14" ht="15" x14ac:dyDescent="0.25">
      <c r="D1" s="2">
        <f>'[1]FONO 17'!B17</f>
        <v>1845</v>
      </c>
      <c r="I1" s="2">
        <f>'[1]FONO 17'!C17</f>
        <v>3443</v>
      </c>
      <c r="N1" s="2">
        <f>'[1]FONO 17'!D17</f>
        <v>723</v>
      </c>
    </row>
    <row r="2" spans="1:14" ht="15" x14ac:dyDescent="0.25">
      <c r="B2" s="76" t="s">
        <v>11</v>
      </c>
      <c r="C2" s="76"/>
      <c r="D2" s="76"/>
      <c r="G2" s="76" t="s">
        <v>11</v>
      </c>
      <c r="H2" s="76"/>
      <c r="I2" s="76"/>
      <c r="J2" s="17"/>
      <c r="L2" s="76" t="s">
        <v>11</v>
      </c>
      <c r="M2" s="76"/>
      <c r="N2" s="76"/>
    </row>
    <row r="3" spans="1:14" ht="19.5" x14ac:dyDescent="0.3">
      <c r="B3" s="68" t="s">
        <v>12</v>
      </c>
      <c r="C3" s="68"/>
      <c r="D3" s="68"/>
      <c r="G3" s="68" t="s">
        <v>13</v>
      </c>
      <c r="H3" s="68"/>
      <c r="I3" s="68"/>
      <c r="J3" s="18"/>
      <c r="L3" s="68" t="s">
        <v>14</v>
      </c>
      <c r="M3" s="68"/>
      <c r="N3" s="68"/>
    </row>
    <row r="4" spans="1:14" ht="15" x14ac:dyDescent="0.25">
      <c r="B4" s="79" t="s">
        <v>68</v>
      </c>
      <c r="C4" s="79"/>
      <c r="D4" s="79"/>
      <c r="G4" s="79" t="s">
        <v>66</v>
      </c>
      <c r="H4" s="79"/>
      <c r="I4" s="79"/>
      <c r="J4" s="17"/>
      <c r="L4" s="79" t="s">
        <v>67</v>
      </c>
      <c r="M4" s="79"/>
      <c r="N4" s="79"/>
    </row>
    <row r="5" spans="1:14" ht="15" x14ac:dyDescent="0.25">
      <c r="B5" s="2" t="s">
        <v>15</v>
      </c>
      <c r="C5" s="2" t="s">
        <v>16</v>
      </c>
      <c r="D5" s="2" t="s">
        <v>17</v>
      </c>
      <c r="G5" s="2" t="s">
        <v>15</v>
      </c>
      <c r="H5" s="2" t="s">
        <v>16</v>
      </c>
      <c r="I5" s="2" t="s">
        <v>17</v>
      </c>
      <c r="L5" s="12" t="s">
        <v>15</v>
      </c>
      <c r="M5" s="12" t="s">
        <v>16</v>
      </c>
      <c r="N5" s="12" t="s">
        <v>17</v>
      </c>
    </row>
    <row r="6" spans="1:14" x14ac:dyDescent="0.3">
      <c r="A6" s="42">
        <v>1</v>
      </c>
      <c r="B6" s="13" t="s">
        <v>29</v>
      </c>
      <c r="C6" s="2">
        <f>[1]preferenze!K13</f>
        <v>184</v>
      </c>
      <c r="D6" s="2">
        <f t="shared" ref="D6:D21" si="0">$D$1+C6</f>
        <v>2029</v>
      </c>
      <c r="F6" s="38">
        <v>1</v>
      </c>
      <c r="G6" s="13" t="s">
        <v>39</v>
      </c>
      <c r="H6" s="2">
        <f>[1]preferenze!E27</f>
        <v>415</v>
      </c>
      <c r="I6" s="2">
        <f t="shared" ref="I6:I21" si="1">$I$1+H6</f>
        <v>3858</v>
      </c>
      <c r="K6">
        <v>1</v>
      </c>
      <c r="L6" s="13" t="s">
        <v>53</v>
      </c>
      <c r="M6" s="2">
        <f>[1]preferenze!B41</f>
        <v>92</v>
      </c>
      <c r="N6" s="12">
        <f t="shared" ref="N6:N17" si="2">$N$1+M6</f>
        <v>815</v>
      </c>
    </row>
    <row r="7" spans="1:14" ht="15" x14ac:dyDescent="0.25">
      <c r="A7" s="42">
        <v>2</v>
      </c>
      <c r="B7" s="13" t="s">
        <v>24</v>
      </c>
      <c r="C7" s="2">
        <f>[1]preferenze!B13</f>
        <v>169</v>
      </c>
      <c r="D7" s="2">
        <f t="shared" si="0"/>
        <v>2014</v>
      </c>
      <c r="F7" s="38">
        <v>2</v>
      </c>
      <c r="G7" s="13" t="s">
        <v>45</v>
      </c>
      <c r="H7" s="2">
        <f>[1]preferenze!K27</f>
        <v>307</v>
      </c>
      <c r="I7" s="2">
        <f t="shared" si="1"/>
        <v>3750</v>
      </c>
      <c r="K7">
        <v>2</v>
      </c>
      <c r="L7" s="13" t="s">
        <v>60</v>
      </c>
      <c r="M7" s="2">
        <f>[1]preferenze!K41</f>
        <v>54</v>
      </c>
      <c r="N7" s="2">
        <f t="shared" si="2"/>
        <v>777</v>
      </c>
    </row>
    <row r="8" spans="1:14" ht="15" x14ac:dyDescent="0.25">
      <c r="A8" s="42">
        <v>3</v>
      </c>
      <c r="B8" s="13" t="s">
        <v>30</v>
      </c>
      <c r="C8" s="2">
        <f>[1]preferenze!L13</f>
        <v>144</v>
      </c>
      <c r="D8" s="2">
        <f t="shared" si="0"/>
        <v>1989</v>
      </c>
      <c r="F8" s="38">
        <v>3</v>
      </c>
      <c r="G8" s="13" t="s">
        <v>44</v>
      </c>
      <c r="H8" s="2">
        <f>[1]preferenze!J27</f>
        <v>306</v>
      </c>
      <c r="I8" s="2">
        <f t="shared" si="1"/>
        <v>3749</v>
      </c>
      <c r="K8">
        <v>3</v>
      </c>
      <c r="L8" s="13" t="s">
        <v>59</v>
      </c>
      <c r="M8" s="2">
        <f>[1]preferenze!J41</f>
        <v>30</v>
      </c>
      <c r="N8" s="2">
        <f t="shared" si="2"/>
        <v>753</v>
      </c>
    </row>
    <row r="9" spans="1:14" ht="15" x14ac:dyDescent="0.25">
      <c r="A9" s="33">
        <v>4</v>
      </c>
      <c r="B9" s="13" t="s">
        <v>34</v>
      </c>
      <c r="C9" s="2">
        <f>[1]preferenze!P13</f>
        <v>141</v>
      </c>
      <c r="D9" s="2">
        <f t="shared" si="0"/>
        <v>1986</v>
      </c>
      <c r="F9" s="38">
        <v>4</v>
      </c>
      <c r="G9" s="13" t="s">
        <v>41</v>
      </c>
      <c r="H9" s="2">
        <f>[1]preferenze!G27</f>
        <v>219</v>
      </c>
      <c r="I9" s="2">
        <f t="shared" si="1"/>
        <v>3662</v>
      </c>
      <c r="K9">
        <v>4</v>
      </c>
      <c r="L9" s="13" t="s">
        <v>61</v>
      </c>
      <c r="M9" s="2">
        <f>[1]preferenze!L41</f>
        <v>25</v>
      </c>
      <c r="N9" s="2">
        <f t="shared" si="2"/>
        <v>748</v>
      </c>
    </row>
    <row r="10" spans="1:14" ht="15" x14ac:dyDescent="0.25">
      <c r="A10" s="33">
        <v>5</v>
      </c>
      <c r="B10" s="13" t="s">
        <v>22</v>
      </c>
      <c r="C10" s="2">
        <f>[1]preferenze!E13</f>
        <v>124</v>
      </c>
      <c r="D10" s="2">
        <f t="shared" si="0"/>
        <v>1969</v>
      </c>
      <c r="F10" s="38">
        <v>5</v>
      </c>
      <c r="G10" s="13" t="s">
        <v>49</v>
      </c>
      <c r="H10" s="2">
        <f>[1]preferenze!O27</f>
        <v>214</v>
      </c>
      <c r="I10" s="2">
        <f t="shared" si="1"/>
        <v>3657</v>
      </c>
      <c r="K10">
        <v>5</v>
      </c>
      <c r="L10" s="13" t="s">
        <v>55</v>
      </c>
      <c r="M10" s="2">
        <f>[1]preferenze!D41</f>
        <v>22</v>
      </c>
      <c r="N10" s="2">
        <f t="shared" si="2"/>
        <v>745</v>
      </c>
    </row>
    <row r="11" spans="1:14" ht="15" x14ac:dyDescent="0.25">
      <c r="A11" s="33">
        <v>6</v>
      </c>
      <c r="B11" s="13" t="s">
        <v>25</v>
      </c>
      <c r="C11" s="2">
        <f>[1]preferenze!G13</f>
        <v>119</v>
      </c>
      <c r="D11" s="2">
        <f t="shared" si="0"/>
        <v>1964</v>
      </c>
      <c r="F11" s="38">
        <v>6</v>
      </c>
      <c r="G11" s="13" t="s">
        <v>48</v>
      </c>
      <c r="H11" s="2">
        <f>[1]preferenze!N27</f>
        <v>213</v>
      </c>
      <c r="I11" s="2">
        <f t="shared" si="1"/>
        <v>3656</v>
      </c>
      <c r="K11">
        <v>6</v>
      </c>
      <c r="L11" s="13" t="s">
        <v>57</v>
      </c>
      <c r="M11" s="2">
        <f>[1]preferenze!G41</f>
        <v>20</v>
      </c>
      <c r="N11" s="2">
        <f t="shared" si="2"/>
        <v>743</v>
      </c>
    </row>
    <row r="12" spans="1:14" ht="15" x14ac:dyDescent="0.25">
      <c r="A12" s="33">
        <v>7</v>
      </c>
      <c r="B12" s="13" t="s">
        <v>64</v>
      </c>
      <c r="C12" s="2">
        <f>[1]preferenze!D13</f>
        <v>115</v>
      </c>
      <c r="D12" s="2">
        <f t="shared" si="0"/>
        <v>1960</v>
      </c>
      <c r="F12" s="38">
        <v>7</v>
      </c>
      <c r="G12" s="13" t="s">
        <v>37</v>
      </c>
      <c r="H12" s="2">
        <f>[1]preferenze!C27</f>
        <v>201</v>
      </c>
      <c r="I12" s="2">
        <f t="shared" si="1"/>
        <v>3644</v>
      </c>
      <c r="K12">
        <v>7</v>
      </c>
      <c r="L12" s="39" t="s">
        <v>56</v>
      </c>
      <c r="M12" s="2">
        <f>[1]preferenze!F41</f>
        <v>14</v>
      </c>
      <c r="N12" s="2">
        <f t="shared" si="2"/>
        <v>737</v>
      </c>
    </row>
    <row r="13" spans="1:14" ht="15" x14ac:dyDescent="0.25">
      <c r="A13" s="33">
        <v>8</v>
      </c>
      <c r="B13" s="13" t="s">
        <v>27</v>
      </c>
      <c r="C13" s="2">
        <f>[1]preferenze!I13</f>
        <v>94</v>
      </c>
      <c r="D13" s="2">
        <f t="shared" si="0"/>
        <v>1939</v>
      </c>
      <c r="F13" s="38">
        <v>8</v>
      </c>
      <c r="G13" s="13" t="s">
        <v>43</v>
      </c>
      <c r="H13" s="2">
        <f>[1]preferenze!I27</f>
        <v>189</v>
      </c>
      <c r="I13" s="2">
        <f t="shared" si="1"/>
        <v>3632</v>
      </c>
      <c r="K13">
        <v>8</v>
      </c>
      <c r="L13" s="40" t="s">
        <v>65</v>
      </c>
      <c r="M13" s="2">
        <f>[1]preferenze!H41</f>
        <v>14</v>
      </c>
      <c r="N13" s="2">
        <f t="shared" si="2"/>
        <v>737</v>
      </c>
    </row>
    <row r="14" spans="1:14" ht="15" x14ac:dyDescent="0.25">
      <c r="A14" s="33">
        <v>9</v>
      </c>
      <c r="B14" s="13" t="s">
        <v>33</v>
      </c>
      <c r="C14" s="2">
        <f>[1]preferenze!O13</f>
        <v>93</v>
      </c>
      <c r="D14" s="2">
        <f t="shared" si="0"/>
        <v>1938</v>
      </c>
      <c r="F14" s="38">
        <v>9</v>
      </c>
      <c r="G14" s="13" t="s">
        <v>40</v>
      </c>
      <c r="H14" s="2">
        <f>[1]preferenze!F27</f>
        <v>131</v>
      </c>
      <c r="I14" s="2">
        <f t="shared" si="1"/>
        <v>3574</v>
      </c>
      <c r="K14">
        <v>9</v>
      </c>
      <c r="L14" s="13" t="s">
        <v>63</v>
      </c>
      <c r="M14" s="2">
        <f>[1]preferenze!E41</f>
        <v>9</v>
      </c>
      <c r="N14" s="2">
        <f t="shared" si="2"/>
        <v>732</v>
      </c>
    </row>
    <row r="15" spans="1:14" ht="15" x14ac:dyDescent="0.25">
      <c r="A15" s="33">
        <v>10</v>
      </c>
      <c r="B15" s="13" t="s">
        <v>35</v>
      </c>
      <c r="C15" s="2">
        <f>[1]preferenze!Q13</f>
        <v>90</v>
      </c>
      <c r="D15" s="2">
        <f t="shared" si="0"/>
        <v>1935</v>
      </c>
      <c r="F15" s="38">
        <v>10</v>
      </c>
      <c r="G15" s="13" t="s">
        <v>47</v>
      </c>
      <c r="H15" s="2">
        <f>[1]preferenze!M27</f>
        <v>127</v>
      </c>
      <c r="I15" s="2">
        <f t="shared" si="1"/>
        <v>3570</v>
      </c>
      <c r="K15">
        <v>10</v>
      </c>
      <c r="L15" s="13" t="s">
        <v>58</v>
      </c>
      <c r="M15" s="2">
        <f>[1]preferenze!I41</f>
        <v>8</v>
      </c>
      <c r="N15" s="2">
        <f t="shared" si="2"/>
        <v>731</v>
      </c>
    </row>
    <row r="16" spans="1:14" ht="15" x14ac:dyDescent="0.25">
      <c r="A16" s="33">
        <v>11</v>
      </c>
      <c r="B16" s="13" t="s">
        <v>23</v>
      </c>
      <c r="C16" s="2">
        <f>[1]preferenze!F13</f>
        <v>89</v>
      </c>
      <c r="D16" s="2">
        <f t="shared" si="0"/>
        <v>1934</v>
      </c>
      <c r="F16" s="38">
        <v>11</v>
      </c>
      <c r="G16" s="13" t="s">
        <v>50</v>
      </c>
      <c r="H16" s="2">
        <f>[1]preferenze!P27</f>
        <v>121</v>
      </c>
      <c r="I16" s="2">
        <f t="shared" si="1"/>
        <v>3564</v>
      </c>
      <c r="K16">
        <v>11</v>
      </c>
      <c r="L16" s="13" t="s">
        <v>62</v>
      </c>
      <c r="M16" s="2">
        <f>[1]preferenze!M41</f>
        <v>5</v>
      </c>
      <c r="N16" s="2">
        <f t="shared" si="2"/>
        <v>728</v>
      </c>
    </row>
    <row r="17" spans="1:14" ht="15" x14ac:dyDescent="0.25">
      <c r="A17">
        <v>12</v>
      </c>
      <c r="B17" s="13" t="s">
        <v>21</v>
      </c>
      <c r="C17" s="2">
        <f>[1]preferenze!C13</f>
        <v>70</v>
      </c>
      <c r="D17" s="2">
        <f t="shared" si="0"/>
        <v>1915</v>
      </c>
      <c r="F17">
        <v>12</v>
      </c>
      <c r="G17" s="13" t="s">
        <v>38</v>
      </c>
      <c r="H17" s="2">
        <f>[1]preferenze!D27</f>
        <v>110</v>
      </c>
      <c r="I17" s="2">
        <f t="shared" si="1"/>
        <v>3553</v>
      </c>
      <c r="K17">
        <v>12</v>
      </c>
      <c r="L17" s="2" t="s">
        <v>54</v>
      </c>
      <c r="M17" s="2">
        <f>[1]preferenze!C41</f>
        <v>3</v>
      </c>
      <c r="N17" s="12">
        <f t="shared" si="2"/>
        <v>726</v>
      </c>
    </row>
    <row r="18" spans="1:14" ht="15" x14ac:dyDescent="0.25">
      <c r="A18">
        <v>13</v>
      </c>
      <c r="B18" s="13" t="s">
        <v>31</v>
      </c>
      <c r="C18" s="2">
        <f>[1]preferenze!M13</f>
        <v>67</v>
      </c>
      <c r="D18" s="2">
        <f t="shared" si="0"/>
        <v>1912</v>
      </c>
      <c r="F18">
        <v>13</v>
      </c>
      <c r="G18" s="13" t="s">
        <v>46</v>
      </c>
      <c r="H18" s="2">
        <f>[1]preferenze!L27</f>
        <v>109</v>
      </c>
      <c r="I18" s="2">
        <f t="shared" si="1"/>
        <v>3552</v>
      </c>
    </row>
    <row r="19" spans="1:14" ht="15" x14ac:dyDescent="0.25">
      <c r="A19">
        <v>14</v>
      </c>
      <c r="B19" s="13" t="s">
        <v>28</v>
      </c>
      <c r="C19" s="2">
        <f>[1]preferenze!J13</f>
        <v>44</v>
      </c>
      <c r="D19" s="2">
        <f t="shared" si="0"/>
        <v>1889</v>
      </c>
      <c r="F19">
        <v>14</v>
      </c>
      <c r="G19" s="13" t="s">
        <v>36</v>
      </c>
      <c r="H19" s="2">
        <f>[1]preferenze!B27</f>
        <v>100</v>
      </c>
      <c r="I19" s="2">
        <f t="shared" si="1"/>
        <v>3543</v>
      </c>
    </row>
    <row r="20" spans="1:14" ht="15" x14ac:dyDescent="0.25">
      <c r="A20">
        <v>15</v>
      </c>
      <c r="B20" s="13" t="s">
        <v>26</v>
      </c>
      <c r="C20" s="2">
        <f>[1]preferenze!H13</f>
        <v>37</v>
      </c>
      <c r="D20" s="2">
        <f t="shared" si="0"/>
        <v>1882</v>
      </c>
      <c r="F20">
        <v>15</v>
      </c>
      <c r="G20" s="13" t="s">
        <v>51</v>
      </c>
      <c r="H20" s="2">
        <f>[1]preferenze!Q27</f>
        <v>100</v>
      </c>
      <c r="I20" s="2">
        <f t="shared" si="1"/>
        <v>3543</v>
      </c>
    </row>
    <row r="21" spans="1:14" ht="15" x14ac:dyDescent="0.25">
      <c r="A21">
        <v>16</v>
      </c>
      <c r="B21" s="2" t="s">
        <v>32</v>
      </c>
      <c r="C21" s="2">
        <f>[1]preferenze!N13</f>
        <v>25</v>
      </c>
      <c r="D21" s="2">
        <f t="shared" si="0"/>
        <v>1870</v>
      </c>
      <c r="F21">
        <v>16</v>
      </c>
      <c r="G21" s="2" t="s">
        <v>42</v>
      </c>
      <c r="H21" s="2">
        <f>[1]preferenze!H27</f>
        <v>95</v>
      </c>
      <c r="I21" s="2">
        <f t="shared" si="1"/>
        <v>3538</v>
      </c>
    </row>
    <row r="24" spans="1:14" ht="15" x14ac:dyDescent="0.25">
      <c r="B24" s="76" t="s">
        <v>18</v>
      </c>
      <c r="C24" s="76"/>
      <c r="D24" s="19">
        <f>D1</f>
        <v>1845</v>
      </c>
      <c r="G24" s="76"/>
      <c r="H24" s="76"/>
      <c r="I24" s="19"/>
      <c r="L24" s="76" t="s">
        <v>18</v>
      </c>
      <c r="M24" s="76"/>
      <c r="N24" s="2">
        <f>N1</f>
        <v>723</v>
      </c>
    </row>
    <row r="25" spans="1:14" ht="15" x14ac:dyDescent="0.25">
      <c r="B25" s="35" t="s">
        <v>19</v>
      </c>
      <c r="C25" s="12"/>
      <c r="G25" s="35"/>
      <c r="H25" s="12"/>
      <c r="L25" s="35" t="s">
        <v>19</v>
      </c>
      <c r="M25" s="12"/>
    </row>
    <row r="26" spans="1:14" ht="15" x14ac:dyDescent="0.25">
      <c r="B26" s="2">
        <v>1</v>
      </c>
      <c r="C26" s="41">
        <f>$D$24/B26</f>
        <v>1845</v>
      </c>
      <c r="D26">
        <v>1</v>
      </c>
      <c r="G26" s="2"/>
      <c r="H26" s="36"/>
      <c r="L26" s="2">
        <v>1</v>
      </c>
      <c r="M26" s="41">
        <f>$N$24/L26</f>
        <v>723</v>
      </c>
      <c r="N26">
        <v>3</v>
      </c>
    </row>
    <row r="27" spans="1:14" ht="15" x14ac:dyDescent="0.25">
      <c r="B27" s="2">
        <v>2</v>
      </c>
      <c r="C27" s="41">
        <f t="shared" ref="C27:C30" si="3">$D$24/B27</f>
        <v>922.5</v>
      </c>
      <c r="D27">
        <v>2</v>
      </c>
      <c r="G27" s="2"/>
      <c r="H27" s="36"/>
      <c r="L27" s="2">
        <v>2</v>
      </c>
      <c r="M27" s="36">
        <f t="shared" ref="M27:M30" si="4">$N$24/L27</f>
        <v>361.5</v>
      </c>
    </row>
    <row r="28" spans="1:14" ht="15" x14ac:dyDescent="0.25">
      <c r="B28" s="2">
        <v>3</v>
      </c>
      <c r="C28" s="41">
        <f t="shared" si="3"/>
        <v>615</v>
      </c>
      <c r="D28">
        <v>4</v>
      </c>
      <c r="G28" s="2"/>
      <c r="H28" s="36"/>
      <c r="L28" s="2">
        <v>3</v>
      </c>
      <c r="M28" s="36">
        <f t="shared" si="4"/>
        <v>241</v>
      </c>
    </row>
    <row r="29" spans="1:14" ht="15" x14ac:dyDescent="0.25">
      <c r="B29" s="2">
        <v>4</v>
      </c>
      <c r="C29" s="41">
        <f t="shared" si="3"/>
        <v>461.25</v>
      </c>
      <c r="D29">
        <v>5</v>
      </c>
      <c r="G29" s="2"/>
      <c r="H29" s="37"/>
      <c r="L29" s="2">
        <v>4</v>
      </c>
      <c r="M29" s="37">
        <f t="shared" si="4"/>
        <v>180.75</v>
      </c>
    </row>
    <row r="30" spans="1:14" x14ac:dyDescent="0.3">
      <c r="B30" s="2">
        <v>5</v>
      </c>
      <c r="C30" s="36">
        <f t="shared" si="3"/>
        <v>369</v>
      </c>
      <c r="G30" s="2"/>
      <c r="H30" s="37"/>
      <c r="L30" s="2">
        <v>5</v>
      </c>
      <c r="M30" s="37">
        <f t="shared" si="4"/>
        <v>144.6</v>
      </c>
    </row>
  </sheetData>
  <mergeCells count="12">
    <mergeCell ref="B2:D2"/>
    <mergeCell ref="G2:I2"/>
    <mergeCell ref="L2:N2"/>
    <mergeCell ref="B3:D3"/>
    <mergeCell ref="G3:I3"/>
    <mergeCell ref="L3:N3"/>
    <mergeCell ref="B4:D4"/>
    <mergeCell ref="G4:I4"/>
    <mergeCell ref="L4:N4"/>
    <mergeCell ref="B24:C24"/>
    <mergeCell ref="G24:H24"/>
    <mergeCell ref="L24:M2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FONO 6</vt:lpstr>
      <vt:lpstr>preferenze</vt:lpstr>
      <vt:lpstr>adunanza 2019</vt:lpstr>
      <vt:lpstr>adunanza 2014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Elettorale</dc:creator>
  <cp:lastModifiedBy>Sandra Luciano</cp:lastModifiedBy>
  <cp:lastPrinted>2019-05-28T08:08:20Z</cp:lastPrinted>
  <dcterms:created xsi:type="dcterms:W3CDTF">2014-05-14T13:56:07Z</dcterms:created>
  <dcterms:modified xsi:type="dcterms:W3CDTF">2019-05-28T13:00:55Z</dcterms:modified>
</cp:coreProperties>
</file>